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activeTab="6"/>
  </bookViews>
  <sheets>
    <sheet name="2016 07-12" sheetId="1" r:id="rId1"/>
    <sheet name="2017 01-06" sheetId="2" r:id="rId2"/>
    <sheet name="2017 07-12" sheetId="4" r:id="rId3"/>
    <sheet name="2018 01-06" sheetId="5" r:id="rId4"/>
    <sheet name="2018 07-12" sheetId="6" r:id="rId5"/>
    <sheet name="2019 01-06" sheetId="7" r:id="rId6"/>
    <sheet name="2019 07-12" sheetId="8" r:id="rId7"/>
    <sheet name="Sheet3" sheetId="3" r:id="rId8"/>
  </sheets>
  <definedNames>
    <definedName name="_xlnm.Print_Titles" localSheetId="0">'2016 07-12'!$1:$4</definedName>
    <definedName name="_xlnm.Print_Titles" localSheetId="1">'2017 01-06'!$2:$4</definedName>
    <definedName name="_xlnm.Print_Titles" localSheetId="2">'2017 07-12'!$2:$4</definedName>
    <definedName name="_xlnm.Print_Titles" localSheetId="3">'2018 01-06'!$2:$4</definedName>
    <definedName name="_xlnm.Print_Titles" localSheetId="4">'2018 07-12'!$2:$4</definedName>
    <definedName name="_xlnm.Print_Titles" localSheetId="5">'2019 01-06'!$2:$4</definedName>
    <definedName name="_xlnm.Print_Titles" localSheetId="6">'2019 07-12'!$2:$5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9" i="8" l="1"/>
  <c r="P90" i="8"/>
  <c r="N90" i="8"/>
  <c r="L90" i="8"/>
  <c r="J90" i="8"/>
  <c r="H90" i="8"/>
  <c r="F90" i="8"/>
  <c r="R90" i="8" l="1"/>
  <c r="T90" i="8" s="1"/>
  <c r="Q94" i="8"/>
  <c r="Q85" i="8"/>
  <c r="Q81" i="8"/>
  <c r="Q77" i="8"/>
  <c r="Q73" i="8"/>
  <c r="Q69" i="8"/>
  <c r="Q65" i="8"/>
  <c r="Q60" i="8"/>
  <c r="Q56" i="8"/>
  <c r="L78" i="8"/>
  <c r="L61" i="8"/>
  <c r="L57" i="8"/>
  <c r="N53" i="8"/>
  <c r="L53" i="8"/>
  <c r="Q52" i="8"/>
  <c r="Q48" i="8"/>
  <c r="Q44" i="8"/>
  <c r="Q40" i="8"/>
  <c r="P86" i="8" l="1"/>
  <c r="N86" i="8"/>
  <c r="L86" i="8"/>
  <c r="J86" i="8"/>
  <c r="H86" i="8"/>
  <c r="F86" i="8"/>
  <c r="Q36" i="8"/>
  <c r="Q32" i="8"/>
  <c r="Q28" i="8"/>
  <c r="Q24" i="8"/>
  <c r="Q20" i="8"/>
  <c r="Q16" i="8"/>
  <c r="Q12" i="8"/>
  <c r="P37" i="8"/>
  <c r="N37" i="8"/>
  <c r="L37" i="8"/>
  <c r="P33" i="8"/>
  <c r="N33" i="8"/>
  <c r="L33" i="8"/>
  <c r="P29" i="8"/>
  <c r="N29" i="8"/>
  <c r="L29" i="8"/>
  <c r="P25" i="8"/>
  <c r="N25" i="8"/>
  <c r="L25" i="8"/>
  <c r="P21" i="8"/>
  <c r="N21" i="8"/>
  <c r="L21" i="8"/>
  <c r="P17" i="8"/>
  <c r="N17" i="8"/>
  <c r="L17" i="8"/>
  <c r="P13" i="8"/>
  <c r="R86" i="8" l="1"/>
  <c r="T86" i="8" s="1"/>
  <c r="O101" i="8"/>
  <c r="K101" i="8"/>
  <c r="I101" i="8"/>
  <c r="E101" i="8"/>
  <c r="P95" i="8"/>
  <c r="N95" i="8"/>
  <c r="L95" i="8"/>
  <c r="J95" i="8"/>
  <c r="H95" i="8"/>
  <c r="F95" i="8"/>
  <c r="P82" i="8"/>
  <c r="N82" i="8"/>
  <c r="L82" i="8"/>
  <c r="J82" i="8"/>
  <c r="H82" i="8"/>
  <c r="F82" i="8"/>
  <c r="P78" i="8"/>
  <c r="N78" i="8"/>
  <c r="J78" i="8"/>
  <c r="H78" i="8"/>
  <c r="F78" i="8"/>
  <c r="P74" i="8"/>
  <c r="N74" i="8"/>
  <c r="L74" i="8"/>
  <c r="J74" i="8"/>
  <c r="H74" i="8"/>
  <c r="F74" i="8"/>
  <c r="P70" i="8"/>
  <c r="N70" i="8"/>
  <c r="L70" i="8"/>
  <c r="J70" i="8"/>
  <c r="H70" i="8"/>
  <c r="F70" i="8"/>
  <c r="P66" i="8"/>
  <c r="N66" i="8"/>
  <c r="L66" i="8"/>
  <c r="J66" i="8"/>
  <c r="H66" i="8"/>
  <c r="F66" i="8"/>
  <c r="P61" i="8"/>
  <c r="N61" i="8"/>
  <c r="J61" i="8"/>
  <c r="H61" i="8"/>
  <c r="F61" i="8"/>
  <c r="P57" i="8"/>
  <c r="N57" i="8"/>
  <c r="J57" i="8"/>
  <c r="H57" i="8"/>
  <c r="F57" i="8"/>
  <c r="P53" i="8"/>
  <c r="J53" i="8"/>
  <c r="H53" i="8"/>
  <c r="F53" i="8"/>
  <c r="P49" i="8"/>
  <c r="N49" i="8"/>
  <c r="L49" i="8"/>
  <c r="J49" i="8"/>
  <c r="H49" i="8"/>
  <c r="F49" i="8"/>
  <c r="P45" i="8"/>
  <c r="N45" i="8"/>
  <c r="L45" i="8"/>
  <c r="J45" i="8"/>
  <c r="H45" i="8"/>
  <c r="F45" i="8"/>
  <c r="P41" i="8"/>
  <c r="N41" i="8"/>
  <c r="L41" i="8"/>
  <c r="J41" i="8"/>
  <c r="H41" i="8"/>
  <c r="F41" i="8"/>
  <c r="M101" i="8"/>
  <c r="J37" i="8"/>
  <c r="H37" i="8"/>
  <c r="F37" i="8"/>
  <c r="J33" i="8"/>
  <c r="H33" i="8"/>
  <c r="F33" i="8"/>
  <c r="J29" i="8"/>
  <c r="H29" i="8"/>
  <c r="F29" i="8"/>
  <c r="R29" i="8" s="1"/>
  <c r="J25" i="8"/>
  <c r="H25" i="8"/>
  <c r="F25" i="8"/>
  <c r="J21" i="8"/>
  <c r="H21" i="8"/>
  <c r="F21" i="8"/>
  <c r="J17" i="8"/>
  <c r="H17" i="8"/>
  <c r="F17" i="8"/>
  <c r="N13" i="8"/>
  <c r="L13" i="8"/>
  <c r="J13" i="8"/>
  <c r="H13" i="8"/>
  <c r="F13" i="8"/>
  <c r="P9" i="8"/>
  <c r="N9" i="8"/>
  <c r="L9" i="8"/>
  <c r="J9" i="8"/>
  <c r="H9" i="8"/>
  <c r="F9" i="8"/>
  <c r="Q8" i="8"/>
  <c r="Q101" i="8" s="1"/>
  <c r="P102" i="8" l="1"/>
  <c r="F102" i="8"/>
  <c r="L102" i="8"/>
  <c r="H102" i="8"/>
  <c r="R57" i="8"/>
  <c r="J102" i="8"/>
  <c r="N102" i="8"/>
  <c r="R70" i="8"/>
  <c r="R66" i="8"/>
  <c r="R33" i="8"/>
  <c r="R41" i="8"/>
  <c r="R78" i="8"/>
  <c r="R82" i="8"/>
  <c r="R53" i="8"/>
  <c r="R74" i="8"/>
  <c r="R95" i="8"/>
  <c r="R61" i="8"/>
  <c r="R49" i="8"/>
  <c r="R45" i="8"/>
  <c r="R17" i="8"/>
  <c r="R13" i="8"/>
  <c r="R21" i="8"/>
  <c r="G101" i="8"/>
  <c r="R37" i="8"/>
  <c r="R25" i="8"/>
  <c r="R9" i="8"/>
  <c r="R19" i="6"/>
  <c r="Q18" i="6"/>
  <c r="R14" i="6"/>
  <c r="Q13" i="6"/>
  <c r="R74" i="6"/>
  <c r="Q73" i="6"/>
  <c r="Q73" i="7"/>
  <c r="Q18" i="7"/>
  <c r="Q13" i="7"/>
  <c r="R102" i="8" l="1"/>
  <c r="E103" i="8"/>
  <c r="P74" i="7"/>
  <c r="N74" i="7"/>
  <c r="L74" i="7"/>
  <c r="J74" i="7"/>
  <c r="H74" i="7"/>
  <c r="F74" i="7"/>
  <c r="P19" i="7"/>
  <c r="N19" i="7"/>
  <c r="L19" i="7"/>
  <c r="J19" i="7"/>
  <c r="H19" i="7"/>
  <c r="F19" i="7"/>
  <c r="P14" i="7"/>
  <c r="N14" i="7"/>
  <c r="L14" i="7"/>
  <c r="J14" i="7"/>
  <c r="H14" i="7"/>
  <c r="F14" i="7"/>
  <c r="O112" i="7"/>
  <c r="M112" i="7"/>
  <c r="K112" i="7"/>
  <c r="I112" i="7"/>
  <c r="G112" i="7"/>
  <c r="E112" i="7"/>
  <c r="P106" i="7"/>
  <c r="N106" i="7"/>
  <c r="L106" i="7"/>
  <c r="J106" i="7"/>
  <c r="H106" i="7"/>
  <c r="F106" i="7"/>
  <c r="Q105" i="7"/>
  <c r="P100" i="7"/>
  <c r="N100" i="7"/>
  <c r="L100" i="7"/>
  <c r="J100" i="7"/>
  <c r="H100" i="7"/>
  <c r="F100" i="7"/>
  <c r="Q99" i="7"/>
  <c r="P95" i="7"/>
  <c r="N95" i="7"/>
  <c r="L95" i="7"/>
  <c r="J95" i="7"/>
  <c r="H95" i="7"/>
  <c r="F95" i="7"/>
  <c r="Q94" i="7"/>
  <c r="P90" i="7"/>
  <c r="N90" i="7"/>
  <c r="L90" i="7"/>
  <c r="J90" i="7"/>
  <c r="H90" i="7"/>
  <c r="F90" i="7"/>
  <c r="Q89" i="7"/>
  <c r="P85" i="7"/>
  <c r="N85" i="7"/>
  <c r="L85" i="7"/>
  <c r="J85" i="7"/>
  <c r="H85" i="7"/>
  <c r="F85" i="7"/>
  <c r="Q84" i="7"/>
  <c r="P80" i="7"/>
  <c r="N80" i="7"/>
  <c r="L80" i="7"/>
  <c r="J80" i="7"/>
  <c r="H80" i="7"/>
  <c r="F80" i="7"/>
  <c r="Q79" i="7"/>
  <c r="P69" i="7"/>
  <c r="N69" i="7"/>
  <c r="L69" i="7"/>
  <c r="J69" i="7"/>
  <c r="H69" i="7"/>
  <c r="F69" i="7"/>
  <c r="Q68" i="7"/>
  <c r="P64" i="7"/>
  <c r="N64" i="7"/>
  <c r="L64" i="7"/>
  <c r="J64" i="7"/>
  <c r="H64" i="7"/>
  <c r="F64" i="7"/>
  <c r="Q63" i="7"/>
  <c r="P59" i="7"/>
  <c r="N59" i="7"/>
  <c r="L59" i="7"/>
  <c r="J59" i="7"/>
  <c r="H59" i="7"/>
  <c r="F59" i="7"/>
  <c r="Q58" i="7"/>
  <c r="P54" i="7"/>
  <c r="N54" i="7"/>
  <c r="L54" i="7"/>
  <c r="J54" i="7"/>
  <c r="H54" i="7"/>
  <c r="F54" i="7"/>
  <c r="Q53" i="7"/>
  <c r="P49" i="7"/>
  <c r="N49" i="7"/>
  <c r="L49" i="7"/>
  <c r="J49" i="7"/>
  <c r="H49" i="7"/>
  <c r="F49" i="7"/>
  <c r="Q48" i="7"/>
  <c r="P44" i="7"/>
  <c r="N44" i="7"/>
  <c r="L44" i="7"/>
  <c r="J44" i="7"/>
  <c r="H44" i="7"/>
  <c r="F44" i="7"/>
  <c r="Q43" i="7"/>
  <c r="P39" i="7"/>
  <c r="N39" i="7"/>
  <c r="L39" i="7"/>
  <c r="J39" i="7"/>
  <c r="H39" i="7"/>
  <c r="F39" i="7"/>
  <c r="Q38" i="7"/>
  <c r="P34" i="7"/>
  <c r="N34" i="7"/>
  <c r="L34" i="7"/>
  <c r="J34" i="7"/>
  <c r="H34" i="7"/>
  <c r="F34" i="7"/>
  <c r="Q33" i="7"/>
  <c r="P29" i="7"/>
  <c r="N29" i="7"/>
  <c r="L29" i="7"/>
  <c r="J29" i="7"/>
  <c r="H29" i="7"/>
  <c r="F29" i="7"/>
  <c r="Q28" i="7"/>
  <c r="P24" i="7"/>
  <c r="N24" i="7"/>
  <c r="L24" i="7"/>
  <c r="J24" i="7"/>
  <c r="H24" i="7"/>
  <c r="F24" i="7"/>
  <c r="Q23" i="7"/>
  <c r="P9" i="7"/>
  <c r="N9" i="7"/>
  <c r="L9" i="7"/>
  <c r="J9" i="7"/>
  <c r="H9" i="7"/>
  <c r="F9" i="7"/>
  <c r="Q8" i="7"/>
  <c r="F113" i="7" l="1"/>
  <c r="N113" i="7"/>
  <c r="Q112" i="7"/>
  <c r="R19" i="7"/>
  <c r="T19" i="7" s="1"/>
  <c r="T17" i="8" s="1"/>
  <c r="H113" i="7"/>
  <c r="P113" i="7"/>
  <c r="J113" i="7"/>
  <c r="R14" i="7"/>
  <c r="T14" i="7" s="1"/>
  <c r="T13" i="8" s="1"/>
  <c r="R74" i="7"/>
  <c r="T74" i="7" s="1"/>
  <c r="T61" i="8" s="1"/>
  <c r="L113" i="7"/>
  <c r="R95" i="7"/>
  <c r="R106" i="7"/>
  <c r="R85" i="7"/>
  <c r="R69" i="7"/>
  <c r="R49" i="7"/>
  <c r="R44" i="7"/>
  <c r="R64" i="7"/>
  <c r="R90" i="7"/>
  <c r="R29" i="7"/>
  <c r="R9" i="7"/>
  <c r="R34" i="7"/>
  <c r="R54" i="7"/>
  <c r="R24" i="7"/>
  <c r="R80" i="7"/>
  <c r="R100" i="7"/>
  <c r="R39" i="7"/>
  <c r="R59" i="7"/>
  <c r="Q48" i="6"/>
  <c r="E114" i="7" l="1"/>
  <c r="R113" i="7"/>
  <c r="Q8" i="6"/>
  <c r="O112" i="6"/>
  <c r="M112" i="6"/>
  <c r="K112" i="6"/>
  <c r="I112" i="6"/>
  <c r="G112" i="6"/>
  <c r="E112" i="6"/>
  <c r="P106" i="6"/>
  <c r="N106" i="6"/>
  <c r="L106" i="6"/>
  <c r="J106" i="6"/>
  <c r="H106" i="6"/>
  <c r="F106" i="6"/>
  <c r="Q105" i="6"/>
  <c r="P100" i="6"/>
  <c r="N100" i="6"/>
  <c r="L100" i="6"/>
  <c r="J100" i="6"/>
  <c r="H100" i="6"/>
  <c r="F100" i="6"/>
  <c r="Q99" i="6"/>
  <c r="P95" i="6"/>
  <c r="N95" i="6"/>
  <c r="L95" i="6"/>
  <c r="J95" i="6"/>
  <c r="H95" i="6"/>
  <c r="F95" i="6"/>
  <c r="Q94" i="6"/>
  <c r="P90" i="6"/>
  <c r="N90" i="6"/>
  <c r="L90" i="6"/>
  <c r="J90" i="6"/>
  <c r="H90" i="6"/>
  <c r="F90" i="6"/>
  <c r="Q89" i="6"/>
  <c r="P85" i="6"/>
  <c r="N85" i="6"/>
  <c r="L85" i="6"/>
  <c r="J85" i="6"/>
  <c r="H85" i="6"/>
  <c r="F85" i="6"/>
  <c r="Q84" i="6"/>
  <c r="P80" i="6"/>
  <c r="N80" i="6"/>
  <c r="L80" i="6"/>
  <c r="J80" i="6"/>
  <c r="H80" i="6"/>
  <c r="F80" i="6"/>
  <c r="Q79" i="6"/>
  <c r="P69" i="6"/>
  <c r="N69" i="6"/>
  <c r="L69" i="6"/>
  <c r="J69" i="6"/>
  <c r="H69" i="6"/>
  <c r="F69" i="6"/>
  <c r="Q68" i="6"/>
  <c r="P64" i="6"/>
  <c r="N64" i="6"/>
  <c r="L64" i="6"/>
  <c r="J64" i="6"/>
  <c r="H64" i="6"/>
  <c r="F64" i="6"/>
  <c r="Q63" i="6"/>
  <c r="P59" i="6"/>
  <c r="N59" i="6"/>
  <c r="L59" i="6"/>
  <c r="J59" i="6"/>
  <c r="H59" i="6"/>
  <c r="F59" i="6"/>
  <c r="Q58" i="6"/>
  <c r="P54" i="6"/>
  <c r="N54" i="6"/>
  <c r="L54" i="6"/>
  <c r="J54" i="6"/>
  <c r="H54" i="6"/>
  <c r="F54" i="6"/>
  <c r="Q53" i="6"/>
  <c r="P49" i="6"/>
  <c r="N49" i="6"/>
  <c r="L49" i="6"/>
  <c r="J49" i="6"/>
  <c r="H49" i="6"/>
  <c r="F49" i="6"/>
  <c r="P44" i="6"/>
  <c r="N44" i="6"/>
  <c r="L44" i="6"/>
  <c r="J44" i="6"/>
  <c r="H44" i="6"/>
  <c r="F44" i="6"/>
  <c r="Q43" i="6"/>
  <c r="P39" i="6"/>
  <c r="N39" i="6"/>
  <c r="L39" i="6"/>
  <c r="J39" i="6"/>
  <c r="H39" i="6"/>
  <c r="F39" i="6"/>
  <c r="Q38" i="6"/>
  <c r="P34" i="6"/>
  <c r="N34" i="6"/>
  <c r="L34" i="6"/>
  <c r="J34" i="6"/>
  <c r="H34" i="6"/>
  <c r="F34" i="6"/>
  <c r="Q33" i="6"/>
  <c r="P29" i="6"/>
  <c r="N29" i="6"/>
  <c r="L29" i="6"/>
  <c r="J29" i="6"/>
  <c r="H29" i="6"/>
  <c r="F29" i="6"/>
  <c r="Q28" i="6"/>
  <c r="P24" i="6"/>
  <c r="N24" i="6"/>
  <c r="L24" i="6"/>
  <c r="J24" i="6"/>
  <c r="H24" i="6"/>
  <c r="F24" i="6"/>
  <c r="Q23" i="6"/>
  <c r="P9" i="6"/>
  <c r="N9" i="6"/>
  <c r="L9" i="6"/>
  <c r="J9" i="6"/>
  <c r="H9" i="6"/>
  <c r="F9" i="6"/>
  <c r="Q112" i="6" l="1"/>
  <c r="J113" i="6"/>
  <c r="L113" i="6"/>
  <c r="N113" i="6"/>
  <c r="P113" i="6"/>
  <c r="F113" i="6"/>
  <c r="H113" i="6"/>
  <c r="R59" i="6"/>
  <c r="R34" i="6"/>
  <c r="R39" i="6"/>
  <c r="R90" i="6"/>
  <c r="R85" i="6"/>
  <c r="R80" i="6"/>
  <c r="R100" i="6"/>
  <c r="R95" i="6"/>
  <c r="R106" i="6"/>
  <c r="R64" i="6"/>
  <c r="R69" i="6"/>
  <c r="R49" i="6"/>
  <c r="R54" i="6"/>
  <c r="R44" i="6"/>
  <c r="R29" i="6"/>
  <c r="R9" i="6"/>
  <c r="R24" i="6"/>
  <c r="R113" i="6" l="1"/>
  <c r="E114" i="6"/>
  <c r="O119" i="5"/>
  <c r="M119" i="5"/>
  <c r="K119" i="5"/>
  <c r="I119" i="5"/>
  <c r="G119" i="5"/>
  <c r="E119" i="5"/>
  <c r="Q39" i="4"/>
  <c r="Q106" i="4"/>
  <c r="O113" i="4"/>
  <c r="P107" i="4"/>
  <c r="N107" i="4"/>
  <c r="L107" i="4"/>
  <c r="J107" i="4"/>
  <c r="H107" i="4"/>
  <c r="F107" i="4"/>
  <c r="Q63" i="5"/>
  <c r="P10" i="5"/>
  <c r="N10" i="5"/>
  <c r="L10" i="5"/>
  <c r="J10" i="5"/>
  <c r="H10" i="5"/>
  <c r="F10" i="5"/>
  <c r="P64" i="5"/>
  <c r="N64" i="5"/>
  <c r="L64" i="5"/>
  <c r="J64" i="5"/>
  <c r="H64" i="5"/>
  <c r="F64" i="5"/>
  <c r="Q9" i="5"/>
  <c r="P113" i="5"/>
  <c r="N113" i="5"/>
  <c r="L113" i="5"/>
  <c r="J113" i="5"/>
  <c r="H113" i="5"/>
  <c r="F113" i="5"/>
  <c r="Q112" i="5"/>
  <c r="P107" i="5"/>
  <c r="N107" i="5"/>
  <c r="L107" i="5"/>
  <c r="J107" i="5"/>
  <c r="H107" i="5"/>
  <c r="F107" i="5"/>
  <c r="Q106" i="5"/>
  <c r="P101" i="5"/>
  <c r="N101" i="5"/>
  <c r="L101" i="5"/>
  <c r="J101" i="5"/>
  <c r="H101" i="5"/>
  <c r="F101" i="5"/>
  <c r="Q100" i="5"/>
  <c r="P95" i="5"/>
  <c r="N95" i="5"/>
  <c r="L95" i="5"/>
  <c r="J95" i="5"/>
  <c r="H95" i="5"/>
  <c r="F95" i="5"/>
  <c r="Q94" i="5"/>
  <c r="P89" i="5"/>
  <c r="N89" i="5"/>
  <c r="L89" i="5"/>
  <c r="J89" i="5"/>
  <c r="H89" i="5"/>
  <c r="F89" i="5"/>
  <c r="Q88" i="5"/>
  <c r="P83" i="5"/>
  <c r="N83" i="5"/>
  <c r="L83" i="5"/>
  <c r="J83" i="5"/>
  <c r="H83" i="5"/>
  <c r="F83" i="5"/>
  <c r="Q82" i="5"/>
  <c r="P77" i="5"/>
  <c r="N77" i="5"/>
  <c r="L77" i="5"/>
  <c r="J77" i="5"/>
  <c r="H77" i="5"/>
  <c r="F77" i="5"/>
  <c r="Q76" i="5"/>
  <c r="P70" i="5"/>
  <c r="N70" i="5"/>
  <c r="L70" i="5"/>
  <c r="J70" i="5"/>
  <c r="H70" i="5"/>
  <c r="F70" i="5"/>
  <c r="Q69" i="5"/>
  <c r="P58" i="5"/>
  <c r="N58" i="5"/>
  <c r="L58" i="5"/>
  <c r="J58" i="5"/>
  <c r="H58" i="5"/>
  <c r="F58" i="5"/>
  <c r="Q57" i="5"/>
  <c r="P52" i="5"/>
  <c r="N52" i="5"/>
  <c r="L52" i="5"/>
  <c r="J52" i="5"/>
  <c r="H52" i="5"/>
  <c r="F52" i="5"/>
  <c r="Q51" i="5"/>
  <c r="P46" i="5"/>
  <c r="N46" i="5"/>
  <c r="L46" i="5"/>
  <c r="J46" i="5"/>
  <c r="H46" i="5"/>
  <c r="F46" i="5"/>
  <c r="Q45" i="5"/>
  <c r="P40" i="5"/>
  <c r="N40" i="5"/>
  <c r="L40" i="5"/>
  <c r="J40" i="5"/>
  <c r="H40" i="5"/>
  <c r="F40" i="5"/>
  <c r="Q39" i="5"/>
  <c r="P34" i="5"/>
  <c r="N34" i="5"/>
  <c r="L34" i="5"/>
  <c r="J34" i="5"/>
  <c r="H34" i="5"/>
  <c r="F34" i="5"/>
  <c r="Q33" i="5"/>
  <c r="P28" i="5"/>
  <c r="N28" i="5"/>
  <c r="L28" i="5"/>
  <c r="J28" i="5"/>
  <c r="H28" i="5"/>
  <c r="F28" i="5"/>
  <c r="Q27" i="5"/>
  <c r="P22" i="5"/>
  <c r="N22" i="5"/>
  <c r="L22" i="5"/>
  <c r="J22" i="5"/>
  <c r="H22" i="5"/>
  <c r="F22" i="5"/>
  <c r="Q21" i="5"/>
  <c r="P16" i="5"/>
  <c r="N16" i="5"/>
  <c r="L16" i="5"/>
  <c r="J16" i="5"/>
  <c r="H16" i="5"/>
  <c r="F16" i="5"/>
  <c r="Q15" i="5"/>
  <c r="R107" i="4" l="1"/>
  <c r="T107" i="4" s="1"/>
  <c r="H120" i="5"/>
  <c r="F120" i="5"/>
  <c r="P120" i="5"/>
  <c r="N120" i="5"/>
  <c r="L120" i="5"/>
  <c r="J120" i="5"/>
  <c r="Q119" i="5"/>
  <c r="R64" i="5"/>
  <c r="R28" i="5"/>
  <c r="R52" i="5"/>
  <c r="R46" i="5"/>
  <c r="R58" i="5"/>
  <c r="R89" i="5"/>
  <c r="R113" i="5"/>
  <c r="T113" i="5" s="1"/>
  <c r="T106" i="6" s="1"/>
  <c r="T106" i="7" s="1"/>
  <c r="R77" i="5"/>
  <c r="R101" i="5"/>
  <c r="R95" i="5"/>
  <c r="R10" i="5"/>
  <c r="R107" i="5"/>
  <c r="R83" i="5"/>
  <c r="R40" i="5"/>
  <c r="R70" i="5"/>
  <c r="R34" i="5"/>
  <c r="R16" i="5"/>
  <c r="R22" i="5"/>
  <c r="Q100" i="4"/>
  <c r="M113" i="4"/>
  <c r="K113" i="4"/>
  <c r="I113" i="4"/>
  <c r="G113" i="4"/>
  <c r="E113" i="4"/>
  <c r="P101" i="4"/>
  <c r="N101" i="4"/>
  <c r="L101" i="4"/>
  <c r="J101" i="4"/>
  <c r="H101" i="4"/>
  <c r="F101" i="4"/>
  <c r="T95" i="8" l="1"/>
  <c r="R120" i="5"/>
  <c r="T10" i="5"/>
  <c r="E121" i="5"/>
  <c r="R101" i="4"/>
  <c r="T101" i="4" s="1"/>
  <c r="T64" i="5" s="1"/>
  <c r="T64" i="6" s="1"/>
  <c r="T64" i="7" s="1"/>
  <c r="T53" i="8" s="1"/>
  <c r="Q9" i="4"/>
  <c r="T9" i="7" l="1"/>
  <c r="T9" i="6"/>
  <c r="P95" i="4"/>
  <c r="N95" i="4"/>
  <c r="L95" i="4"/>
  <c r="J95" i="4"/>
  <c r="H95" i="4"/>
  <c r="F95" i="4"/>
  <c r="Q94" i="4"/>
  <c r="P89" i="4"/>
  <c r="N89" i="4"/>
  <c r="L89" i="4"/>
  <c r="J89" i="4"/>
  <c r="H89" i="4"/>
  <c r="F89" i="4"/>
  <c r="Q88" i="4"/>
  <c r="P83" i="4"/>
  <c r="N83" i="4"/>
  <c r="L83" i="4"/>
  <c r="J83" i="4"/>
  <c r="H83" i="4"/>
  <c r="F83" i="4"/>
  <c r="Q82" i="4"/>
  <c r="P77" i="4"/>
  <c r="N77" i="4"/>
  <c r="L77" i="4"/>
  <c r="J77" i="4"/>
  <c r="H77" i="4"/>
  <c r="F77" i="4"/>
  <c r="Q76" i="4"/>
  <c r="P71" i="4"/>
  <c r="N71" i="4"/>
  <c r="L71" i="4"/>
  <c r="J71" i="4"/>
  <c r="H71" i="4"/>
  <c r="F71" i="4"/>
  <c r="Q70" i="4"/>
  <c r="P65" i="4"/>
  <c r="N65" i="4"/>
  <c r="L65" i="4"/>
  <c r="J65" i="4"/>
  <c r="H65" i="4"/>
  <c r="F65" i="4"/>
  <c r="Q64" i="4"/>
  <c r="P58" i="4"/>
  <c r="N58" i="4"/>
  <c r="L58" i="4"/>
  <c r="J58" i="4"/>
  <c r="H58" i="4"/>
  <c r="F58" i="4"/>
  <c r="Q57" i="4"/>
  <c r="P52" i="4"/>
  <c r="N52" i="4"/>
  <c r="L52" i="4"/>
  <c r="J52" i="4"/>
  <c r="H52" i="4"/>
  <c r="F52" i="4"/>
  <c r="Q51" i="4"/>
  <c r="P46" i="4"/>
  <c r="N46" i="4"/>
  <c r="L46" i="4"/>
  <c r="J46" i="4"/>
  <c r="H46" i="4"/>
  <c r="F46" i="4"/>
  <c r="Q45" i="4"/>
  <c r="P40" i="4"/>
  <c r="N40" i="4"/>
  <c r="L40" i="4"/>
  <c r="J40" i="4"/>
  <c r="H40" i="4"/>
  <c r="F40" i="4"/>
  <c r="P34" i="4"/>
  <c r="N34" i="4"/>
  <c r="L34" i="4"/>
  <c r="J34" i="4"/>
  <c r="H34" i="4"/>
  <c r="F34" i="4"/>
  <c r="Q33" i="4"/>
  <c r="P28" i="4"/>
  <c r="N28" i="4"/>
  <c r="L28" i="4"/>
  <c r="J28" i="4"/>
  <c r="H28" i="4"/>
  <c r="F28" i="4"/>
  <c r="Q27" i="4"/>
  <c r="P22" i="4"/>
  <c r="N22" i="4"/>
  <c r="L22" i="4"/>
  <c r="J22" i="4"/>
  <c r="H22" i="4"/>
  <c r="F22" i="4"/>
  <c r="Q21" i="4"/>
  <c r="P16" i="4"/>
  <c r="N16" i="4"/>
  <c r="L16" i="4"/>
  <c r="J16" i="4"/>
  <c r="H16" i="4"/>
  <c r="F16" i="4"/>
  <c r="Q15" i="4"/>
  <c r="P10" i="4"/>
  <c r="N10" i="4"/>
  <c r="L10" i="4"/>
  <c r="J10" i="4"/>
  <c r="H10" i="4"/>
  <c r="F10" i="4"/>
  <c r="Q113" i="4" l="1"/>
  <c r="T9" i="8"/>
  <c r="P114" i="4"/>
  <c r="J114" i="4"/>
  <c r="L114" i="4"/>
  <c r="N114" i="4"/>
  <c r="H114" i="4"/>
  <c r="R52" i="4"/>
  <c r="F114" i="4"/>
  <c r="R95" i="4"/>
  <c r="R34" i="4"/>
  <c r="R58" i="4"/>
  <c r="R77" i="4"/>
  <c r="R10" i="4"/>
  <c r="R89" i="4"/>
  <c r="R83" i="4"/>
  <c r="R65" i="4"/>
  <c r="R71" i="4"/>
  <c r="R46" i="4"/>
  <c r="R40" i="4"/>
  <c r="R28" i="4"/>
  <c r="R16" i="4"/>
  <c r="R22" i="4"/>
  <c r="O103" i="2"/>
  <c r="M103" i="2"/>
  <c r="K103" i="2"/>
  <c r="I103" i="2"/>
  <c r="G103" i="2"/>
  <c r="E103" i="2"/>
  <c r="Q72" i="2"/>
  <c r="R114" i="4" l="1"/>
  <c r="E115" i="4"/>
  <c r="N73" i="2"/>
  <c r="P97" i="2"/>
  <c r="N97" i="2"/>
  <c r="L97" i="2"/>
  <c r="J97" i="2"/>
  <c r="H97" i="2"/>
  <c r="F97" i="2"/>
  <c r="Q96" i="2"/>
  <c r="R97" i="2" l="1"/>
  <c r="T97" i="2" s="1"/>
  <c r="T95" i="4" s="1"/>
  <c r="T107" i="5" s="1"/>
  <c r="Q90" i="2"/>
  <c r="Q84" i="2"/>
  <c r="Q78" i="2"/>
  <c r="Q66" i="2"/>
  <c r="Q59" i="2"/>
  <c r="Q53" i="2"/>
  <c r="Q47" i="2"/>
  <c r="Q41" i="2"/>
  <c r="Q33" i="2"/>
  <c r="Q27" i="2"/>
  <c r="Q21" i="2"/>
  <c r="Q15" i="2"/>
  <c r="Q9" i="2"/>
  <c r="P91" i="2"/>
  <c r="N91" i="2"/>
  <c r="L91" i="2"/>
  <c r="J91" i="2"/>
  <c r="H91" i="2"/>
  <c r="F91" i="2"/>
  <c r="P85" i="2"/>
  <c r="N85" i="2"/>
  <c r="L85" i="2"/>
  <c r="J85" i="2"/>
  <c r="H85" i="2"/>
  <c r="F85" i="2"/>
  <c r="P79" i="2"/>
  <c r="N79" i="2"/>
  <c r="L79" i="2"/>
  <c r="J79" i="2"/>
  <c r="H79" i="2"/>
  <c r="F79" i="2"/>
  <c r="P73" i="2"/>
  <c r="L73" i="2"/>
  <c r="J73" i="2"/>
  <c r="H73" i="2"/>
  <c r="F73" i="2"/>
  <c r="P67" i="2"/>
  <c r="N67" i="2"/>
  <c r="L67" i="2"/>
  <c r="J67" i="2"/>
  <c r="H67" i="2"/>
  <c r="F67" i="2"/>
  <c r="P60" i="2"/>
  <c r="N60" i="2"/>
  <c r="L60" i="2"/>
  <c r="J60" i="2"/>
  <c r="H60" i="2"/>
  <c r="F60" i="2"/>
  <c r="P54" i="2"/>
  <c r="N54" i="2"/>
  <c r="L54" i="2"/>
  <c r="J54" i="2"/>
  <c r="H54" i="2"/>
  <c r="F54" i="2"/>
  <c r="P48" i="2"/>
  <c r="N48" i="2"/>
  <c r="L48" i="2"/>
  <c r="J48" i="2"/>
  <c r="H48" i="2"/>
  <c r="F48" i="2"/>
  <c r="P42" i="2"/>
  <c r="N42" i="2"/>
  <c r="L42" i="2"/>
  <c r="J42" i="2"/>
  <c r="H42" i="2"/>
  <c r="F42" i="2"/>
  <c r="P34" i="2"/>
  <c r="N34" i="2"/>
  <c r="L34" i="2"/>
  <c r="J34" i="2"/>
  <c r="H34" i="2"/>
  <c r="F34" i="2"/>
  <c r="P28" i="2"/>
  <c r="N28" i="2"/>
  <c r="L28" i="2"/>
  <c r="J28" i="2"/>
  <c r="H28" i="2"/>
  <c r="F28" i="2"/>
  <c r="P22" i="2"/>
  <c r="N22" i="2"/>
  <c r="L22" i="2"/>
  <c r="J22" i="2"/>
  <c r="H22" i="2"/>
  <c r="F22" i="2"/>
  <c r="P16" i="2"/>
  <c r="N16" i="2"/>
  <c r="L16" i="2"/>
  <c r="J16" i="2"/>
  <c r="H16" i="2"/>
  <c r="F16" i="2"/>
  <c r="P10" i="2"/>
  <c r="N10" i="2"/>
  <c r="L10" i="2"/>
  <c r="J10" i="2"/>
  <c r="H10" i="2"/>
  <c r="F10" i="2"/>
  <c r="N104" i="2" l="1"/>
  <c r="F104" i="2"/>
  <c r="T101" i="7"/>
  <c r="T91" i="8" s="1"/>
  <c r="T101" i="6"/>
  <c r="H104" i="2"/>
  <c r="P104" i="2"/>
  <c r="J104" i="2"/>
  <c r="L104" i="2"/>
  <c r="Q103" i="2"/>
  <c r="R16" i="2"/>
  <c r="R54" i="2"/>
  <c r="R67" i="2"/>
  <c r="R91" i="2"/>
  <c r="R22" i="2"/>
  <c r="R48" i="2"/>
  <c r="R60" i="2"/>
  <c r="R73" i="2"/>
  <c r="R79" i="2"/>
  <c r="R85" i="2"/>
  <c r="R42" i="2"/>
  <c r="R34" i="2"/>
  <c r="R28" i="2"/>
  <c r="R10" i="2"/>
  <c r="Q93" i="1"/>
  <c r="Q87" i="1"/>
  <c r="Q81" i="1"/>
  <c r="Q75" i="1"/>
  <c r="Q69" i="1"/>
  <c r="Q63" i="1"/>
  <c r="Q57" i="1"/>
  <c r="Q51" i="1"/>
  <c r="Q45" i="1"/>
  <c r="Q39" i="1"/>
  <c r="Q33" i="1"/>
  <c r="Q27" i="1"/>
  <c r="Q21" i="1"/>
  <c r="Q15" i="1"/>
  <c r="Q9" i="1"/>
  <c r="R104" i="2" l="1"/>
  <c r="E105" i="2"/>
  <c r="O95" i="1"/>
  <c r="M95" i="1"/>
  <c r="K95" i="1"/>
  <c r="I95" i="1"/>
  <c r="G95" i="1"/>
  <c r="E95" i="1"/>
  <c r="P58" i="1"/>
  <c r="N58" i="1"/>
  <c r="L58" i="1"/>
  <c r="J58" i="1"/>
  <c r="H58" i="1"/>
  <c r="F58" i="1"/>
  <c r="P52" i="1"/>
  <c r="N52" i="1"/>
  <c r="L52" i="1"/>
  <c r="J52" i="1"/>
  <c r="H52" i="1"/>
  <c r="F52" i="1"/>
  <c r="H10" i="1"/>
  <c r="P46" i="1"/>
  <c r="N46" i="1"/>
  <c r="L46" i="1"/>
  <c r="J46" i="1"/>
  <c r="H46" i="1"/>
  <c r="P34" i="1"/>
  <c r="N34" i="1"/>
  <c r="L34" i="1"/>
  <c r="P28" i="1"/>
  <c r="N28" i="1"/>
  <c r="L28" i="1"/>
  <c r="J28" i="1"/>
  <c r="H28" i="1"/>
  <c r="F28" i="1"/>
  <c r="P22" i="1"/>
  <c r="N22" i="1"/>
  <c r="L22" i="1"/>
  <c r="J22" i="1"/>
  <c r="H22" i="1"/>
  <c r="F22" i="1"/>
  <c r="P16" i="1"/>
  <c r="N16" i="1"/>
  <c r="L16" i="1"/>
  <c r="J16" i="1"/>
  <c r="H16" i="1"/>
  <c r="F16" i="1"/>
  <c r="P10" i="1"/>
  <c r="N10" i="1"/>
  <c r="L10" i="1"/>
  <c r="J10" i="1"/>
  <c r="F10" i="1"/>
  <c r="P94" i="1"/>
  <c r="N94" i="1"/>
  <c r="L94" i="1"/>
  <c r="J94" i="1"/>
  <c r="H94" i="1"/>
  <c r="F94" i="1"/>
  <c r="P88" i="1"/>
  <c r="N88" i="1"/>
  <c r="L88" i="1"/>
  <c r="J88" i="1"/>
  <c r="H88" i="1"/>
  <c r="F88" i="1"/>
  <c r="R88" i="1" s="1"/>
  <c r="T85" i="2" s="1"/>
  <c r="T83" i="4" s="1"/>
  <c r="T95" i="5" s="1"/>
  <c r="T95" i="6" s="1"/>
  <c r="T95" i="7" s="1"/>
  <c r="T78" i="8" s="1"/>
  <c r="P82" i="1"/>
  <c r="N82" i="1"/>
  <c r="L82" i="1"/>
  <c r="J82" i="1"/>
  <c r="H82" i="1"/>
  <c r="F82" i="1"/>
  <c r="P70" i="1"/>
  <c r="N70" i="1"/>
  <c r="L70" i="1"/>
  <c r="J70" i="1"/>
  <c r="H70" i="1"/>
  <c r="F70" i="1"/>
  <c r="P76" i="1"/>
  <c r="N76" i="1"/>
  <c r="L76" i="1"/>
  <c r="J76" i="1"/>
  <c r="H76" i="1"/>
  <c r="F76" i="1"/>
  <c r="P64" i="1"/>
  <c r="N64" i="1"/>
  <c r="L64" i="1"/>
  <c r="J64" i="1"/>
  <c r="H64" i="1"/>
  <c r="F64" i="1"/>
  <c r="R64" i="1" s="1"/>
  <c r="T61" i="2" s="1"/>
  <c r="T59" i="4" s="1"/>
  <c r="T71" i="5" s="1"/>
  <c r="F46" i="1"/>
  <c r="T75" i="7" l="1"/>
  <c r="T62" i="8" s="1"/>
  <c r="T75" i="6"/>
  <c r="R52" i="1"/>
  <c r="T54" i="2" s="1"/>
  <c r="T52" i="4" s="1"/>
  <c r="T58" i="5" s="1"/>
  <c r="T59" i="6" s="1"/>
  <c r="T59" i="7" s="1"/>
  <c r="T49" i="8" s="1"/>
  <c r="R22" i="1"/>
  <c r="T22" i="2" s="1"/>
  <c r="T22" i="4" s="1"/>
  <c r="T28" i="5" s="1"/>
  <c r="T34" i="6" s="1"/>
  <c r="T34" i="7" s="1"/>
  <c r="T29" i="8" s="1"/>
  <c r="R70" i="1"/>
  <c r="T67" i="2" s="1"/>
  <c r="T65" i="4" s="1"/>
  <c r="T77" i="5" s="1"/>
  <c r="T80" i="6" s="1"/>
  <c r="T80" i="7" s="1"/>
  <c r="T66" i="8" s="1"/>
  <c r="R16" i="1"/>
  <c r="T16" i="2" s="1"/>
  <c r="T16" i="4" s="1"/>
  <c r="T22" i="5" s="1"/>
  <c r="T29" i="6" s="1"/>
  <c r="T29" i="7" s="1"/>
  <c r="T25" i="8" s="1"/>
  <c r="R28" i="1"/>
  <c r="T28" i="2" s="1"/>
  <c r="T28" i="4" s="1"/>
  <c r="T34" i="5" s="1"/>
  <c r="T39" i="6" s="1"/>
  <c r="T39" i="7" s="1"/>
  <c r="T33" i="8" s="1"/>
  <c r="R82" i="1"/>
  <c r="T79" i="2" s="1"/>
  <c r="T77" i="4" s="1"/>
  <c r="T89" i="5" s="1"/>
  <c r="T90" i="6" s="1"/>
  <c r="T90" i="7" s="1"/>
  <c r="T74" i="8" s="1"/>
  <c r="R94" i="1"/>
  <c r="T91" i="2" s="1"/>
  <c r="T89" i="4" s="1"/>
  <c r="T101" i="5" s="1"/>
  <c r="T100" i="6" s="1"/>
  <c r="T100" i="7" s="1"/>
  <c r="T82" i="8" s="1"/>
  <c r="R46" i="1"/>
  <c r="T48" i="2" s="1"/>
  <c r="T46" i="4" s="1"/>
  <c r="T52" i="5" s="1"/>
  <c r="T54" i="6" s="1"/>
  <c r="T54" i="7" s="1"/>
  <c r="T45" i="8" s="1"/>
  <c r="R58" i="1"/>
  <c r="T60" i="2" s="1"/>
  <c r="T58" i="4" s="1"/>
  <c r="R76" i="1"/>
  <c r="T73" i="2" s="1"/>
  <c r="T71" i="4" s="1"/>
  <c r="T83" i="5" s="1"/>
  <c r="T85" i="6" s="1"/>
  <c r="T85" i="7" s="1"/>
  <c r="T70" i="8" s="1"/>
  <c r="R10" i="1"/>
  <c r="P40" i="1"/>
  <c r="P96" i="1" s="1"/>
  <c r="N40" i="1"/>
  <c r="N96" i="1" s="1"/>
  <c r="L40" i="1"/>
  <c r="L96" i="1" s="1"/>
  <c r="J40" i="1"/>
  <c r="H40" i="1"/>
  <c r="F40" i="1"/>
  <c r="F34" i="1"/>
  <c r="H34" i="1"/>
  <c r="J34" i="1"/>
  <c r="T70" i="5" l="1"/>
  <c r="T69" i="6" s="1"/>
  <c r="T69" i="7" s="1"/>
  <c r="T57" i="8" s="1"/>
  <c r="T10" i="2"/>
  <c r="T10" i="4" s="1"/>
  <c r="T16" i="5" s="1"/>
  <c r="J96" i="1"/>
  <c r="H96" i="1"/>
  <c r="R34" i="1"/>
  <c r="R40" i="1"/>
  <c r="T42" i="2" s="1"/>
  <c r="T40" i="4" s="1"/>
  <c r="T46" i="5" s="1"/>
  <c r="T49" i="6" s="1"/>
  <c r="T49" i="7" s="1"/>
  <c r="T41" i="8" s="1"/>
  <c r="F96" i="1"/>
  <c r="E97" i="1" s="1"/>
  <c r="R96" i="1" l="1"/>
  <c r="S105" i="2" s="1"/>
  <c r="S115" i="4" s="1"/>
  <c r="S121" i="5" s="1"/>
  <c r="S114" i="6" s="1"/>
  <c r="S114" i="7" s="1"/>
  <c r="S103" i="8" s="1"/>
  <c r="T24" i="6"/>
  <c r="T34" i="2"/>
  <c r="T104" i="2" l="1"/>
  <c r="T34" i="4"/>
  <c r="T24" i="7"/>
  <c r="T40" i="5" l="1"/>
  <c r="T114" i="4"/>
  <c r="T21" i="8"/>
  <c r="T44" i="6" l="1"/>
  <c r="T120" i="5"/>
  <c r="T44" i="7" l="1"/>
  <c r="T37" i="8" s="1"/>
  <c r="T102" i="8" s="1"/>
  <c r="T113" i="6"/>
  <c r="T113" i="7" l="1"/>
</calcChain>
</file>

<file path=xl/sharedStrings.xml><?xml version="1.0" encoding="utf-8"?>
<sst xmlns="http://schemas.openxmlformats.org/spreadsheetml/2006/main" count="2140" uniqueCount="1921">
  <si>
    <t>氏名</t>
    <phoneticPr fontId="1"/>
  </si>
  <si>
    <t>隈部　彰</t>
  </si>
  <si>
    <t>金井　三郎</t>
  </si>
  <si>
    <t>吉川 喜代次</t>
    <phoneticPr fontId="1"/>
  </si>
  <si>
    <t>日野田　享大</t>
    <phoneticPr fontId="1"/>
  </si>
  <si>
    <t>猪早　逸郎</t>
  </si>
  <si>
    <t>石川　公一</t>
    <phoneticPr fontId="1"/>
  </si>
  <si>
    <t>青木　一郎</t>
    <phoneticPr fontId="1"/>
  </si>
  <si>
    <t>湯川　正</t>
    <phoneticPr fontId="1"/>
  </si>
  <si>
    <t>組</t>
    <phoneticPr fontId="1"/>
  </si>
  <si>
    <t>高田 稔</t>
    <phoneticPr fontId="1"/>
  </si>
  <si>
    <t>松木　登</t>
    <phoneticPr fontId="1"/>
  </si>
  <si>
    <t>谷原　保之</t>
    <phoneticPr fontId="1"/>
  </si>
  <si>
    <t>藤原 壽男</t>
    <phoneticPr fontId="1"/>
  </si>
  <si>
    <t>坂本　順一</t>
    <phoneticPr fontId="1"/>
  </si>
  <si>
    <t>石狩挽歌</t>
  </si>
  <si>
    <t>北空港</t>
  </si>
  <si>
    <t>京都の夜</t>
  </si>
  <si>
    <t>京都慕情</t>
  </si>
  <si>
    <t>加茂の流れに</t>
  </si>
  <si>
    <t>嵯峨野さやさや</t>
  </si>
  <si>
    <t>伊勢佐木町ブルース</t>
  </si>
  <si>
    <t>恋人も濡れる街角</t>
  </si>
  <si>
    <t>サヨナラ横浜</t>
  </si>
  <si>
    <t>妹</t>
  </si>
  <si>
    <t>弟よ</t>
  </si>
  <si>
    <t>精霊流し</t>
  </si>
  <si>
    <t>ぼくの妹に</t>
  </si>
  <si>
    <t>恋の風車</t>
  </si>
  <si>
    <t>風林火山の唄</t>
  </si>
  <si>
    <t>すきま風</t>
  </si>
  <si>
    <t>安奈</t>
  </si>
  <si>
    <t>２２才の別れ</t>
    <phoneticPr fontId="1"/>
  </si>
  <si>
    <t>京のにわか雨</t>
    <phoneticPr fontId="1"/>
  </si>
  <si>
    <t>ブルー・ライト・ヨコハマ</t>
    <phoneticPr fontId="1"/>
  </si>
  <si>
    <t>兄弟船</t>
    <phoneticPr fontId="1"/>
  </si>
  <si>
    <t>風に吹かれて</t>
    <phoneticPr fontId="1"/>
  </si>
  <si>
    <t>私鉄沿線</t>
    <phoneticPr fontId="1"/>
  </si>
  <si>
    <t>桃色吐息</t>
    <phoneticPr fontId="1"/>
  </si>
  <si>
    <t>郷愁～われ立ちて～</t>
  </si>
  <si>
    <t>童神～ﾔﾏﾄｸﾞﾁ～</t>
  </si>
  <si>
    <t>うりずんの唄</t>
  </si>
  <si>
    <t>松島紀行</t>
    <phoneticPr fontId="1"/>
  </si>
  <si>
    <t>青年の樹</t>
  </si>
  <si>
    <t>ふるさとの話をしよう</t>
  </si>
  <si>
    <t>大阪すずめ</t>
  </si>
  <si>
    <t>凛として</t>
  </si>
  <si>
    <t>うたかた</t>
  </si>
  <si>
    <t>春が来た</t>
  </si>
  <si>
    <t>流恋草（はぐれそう）</t>
  </si>
  <si>
    <t>風に立つ</t>
  </si>
  <si>
    <t>ひとり薩摩路</t>
  </si>
  <si>
    <t>ひとり長良川</t>
  </si>
  <si>
    <t>あばれ太鼓</t>
  </si>
  <si>
    <t>鳥取砂丘</t>
  </si>
  <si>
    <t>ほろよい酒場</t>
  </si>
  <si>
    <t>祝い酒</t>
  </si>
  <si>
    <t>女ひとり</t>
  </si>
  <si>
    <t>夫婦善哉</t>
  </si>
  <si>
    <t>こころ酒</t>
  </si>
  <si>
    <t>くちべに挽歌</t>
  </si>
  <si>
    <t>津和野</t>
    <phoneticPr fontId="1"/>
  </si>
  <si>
    <t>風の盆恋歌</t>
    <phoneticPr fontId="1"/>
  </si>
  <si>
    <t>京都二年坂</t>
    <phoneticPr fontId="1"/>
  </si>
  <si>
    <t>大和路の恋</t>
    <phoneticPr fontId="1"/>
  </si>
  <si>
    <t>金木犀</t>
    <rPh sb="0" eb="3">
      <t>キンモクセイ</t>
    </rPh>
    <phoneticPr fontId="1"/>
  </si>
  <si>
    <t>夫婦三昧</t>
    <phoneticPr fontId="1"/>
  </si>
  <si>
    <t>越後水原</t>
    <phoneticPr fontId="1"/>
  </si>
  <si>
    <t>たそがれの銀座</t>
  </si>
  <si>
    <t>小指の想い出</t>
  </si>
  <si>
    <t>おまえに</t>
  </si>
  <si>
    <t>好きだった</t>
  </si>
  <si>
    <t>君だけを</t>
  </si>
  <si>
    <t>昔の名前で出ています</t>
  </si>
  <si>
    <t>君といつまでも</t>
  </si>
  <si>
    <t>サチコ</t>
  </si>
  <si>
    <t>若者たち</t>
  </si>
  <si>
    <t>赤いグラス</t>
  </si>
  <si>
    <t>上海帰りのリル</t>
  </si>
  <si>
    <t>りんごの歌</t>
  </si>
  <si>
    <t>遠くへ行きたい</t>
  </si>
  <si>
    <t>赤いハンカチ</t>
    <phoneticPr fontId="1"/>
  </si>
  <si>
    <t>若い二人</t>
    <phoneticPr fontId="1"/>
  </si>
  <si>
    <t>雨に咲く花</t>
    <phoneticPr fontId="1"/>
  </si>
  <si>
    <t>東京ラプソディ</t>
    <phoneticPr fontId="1"/>
  </si>
  <si>
    <t>木綿のハンカチーフ</t>
  </si>
  <si>
    <t>風</t>
  </si>
  <si>
    <t>タッチ</t>
  </si>
  <si>
    <t>メモリーグラス（堀江淳）</t>
    <phoneticPr fontId="1"/>
  </si>
  <si>
    <t>これが青春だ</t>
  </si>
  <si>
    <t>太陽がくれた季節</t>
  </si>
  <si>
    <t>さらば涙と言おう</t>
  </si>
  <si>
    <t>俺たちの旅</t>
  </si>
  <si>
    <t>恋人がサンタクロース</t>
  </si>
  <si>
    <t>ｸﾘｽﾏｽｷｬﾛﾙの頃には</t>
  </si>
  <si>
    <t>貴様と俺</t>
    <phoneticPr fontId="1"/>
  </si>
  <si>
    <t>12月の雨</t>
    <phoneticPr fontId="1"/>
  </si>
  <si>
    <t>北酒場</t>
  </si>
  <si>
    <t>亜麻色の髪の乙女</t>
  </si>
  <si>
    <t>海その愛</t>
  </si>
  <si>
    <t>お嫁においで</t>
  </si>
  <si>
    <t>北国の春</t>
  </si>
  <si>
    <t>冬のリビエラ</t>
  </si>
  <si>
    <t>心の友</t>
  </si>
  <si>
    <t>おゆき</t>
    <phoneticPr fontId="1"/>
  </si>
  <si>
    <t>熱き心に</t>
    <phoneticPr fontId="1"/>
  </si>
  <si>
    <t>夜空を仰いで</t>
    <phoneticPr fontId="1"/>
  </si>
  <si>
    <t>街の灯り</t>
    <phoneticPr fontId="1"/>
  </si>
  <si>
    <t>夢芝居</t>
  </si>
  <si>
    <t>花</t>
  </si>
  <si>
    <t>冬のリヴィエラ</t>
  </si>
  <si>
    <t>雪国</t>
  </si>
  <si>
    <t>港の五番町</t>
  </si>
  <si>
    <t>ろくでなし</t>
  </si>
  <si>
    <t>川の流れのように</t>
  </si>
  <si>
    <t>喝采</t>
  </si>
  <si>
    <t>氷雨</t>
    <phoneticPr fontId="1"/>
  </si>
  <si>
    <t>俺ら東京さ行くだ</t>
    <phoneticPr fontId="1"/>
  </si>
  <si>
    <t>ジョニーへの伝言</t>
    <phoneticPr fontId="1"/>
  </si>
  <si>
    <t>上を向いて歩こう</t>
  </si>
  <si>
    <t>YAH　YAH　YAH</t>
  </si>
  <si>
    <t>荒城の月</t>
  </si>
  <si>
    <t>誰よりも君を愛す</t>
  </si>
  <si>
    <t>長崎の鐘</t>
  </si>
  <si>
    <t>夜霧よ今夜もありがとう</t>
  </si>
  <si>
    <t>アカシアの雨が止むとき</t>
  </si>
  <si>
    <t>およげたいやきくん</t>
  </si>
  <si>
    <t>知床旅情</t>
  </si>
  <si>
    <t>あざみの歌</t>
  </si>
  <si>
    <t>リンゴ追分</t>
  </si>
  <si>
    <t>君恋し</t>
  </si>
  <si>
    <t>青い山脈</t>
  </si>
  <si>
    <t>いつでも夢を</t>
  </si>
  <si>
    <t>川の流れのように</t>
    <phoneticPr fontId="1"/>
  </si>
  <si>
    <t>瀬戸の花嫁</t>
    <phoneticPr fontId="1"/>
  </si>
  <si>
    <t>津軽海峡冬景色</t>
  </si>
  <si>
    <t>津軽海峡冬景色</t>
    <phoneticPr fontId="1"/>
  </si>
  <si>
    <t>365歩のマーチ</t>
    <phoneticPr fontId="1"/>
  </si>
  <si>
    <t>涙くんさよなら</t>
    <phoneticPr fontId="1"/>
  </si>
  <si>
    <t>さざんかの宿</t>
  </si>
  <si>
    <t>舞酔い雪</t>
  </si>
  <si>
    <t>ふるさと屋台</t>
  </si>
  <si>
    <t>男の流転</t>
  </si>
  <si>
    <t>おんな通せんぼ</t>
  </si>
  <si>
    <t>そんな女のひとりごと</t>
  </si>
  <si>
    <t>若い衆</t>
  </si>
  <si>
    <t>白雪草</t>
  </si>
  <si>
    <t>山・美しき</t>
  </si>
  <si>
    <t>若いおまわりさん</t>
  </si>
  <si>
    <t>おまえと道づれ</t>
  </si>
  <si>
    <t>一途は女</t>
  </si>
  <si>
    <t>昭和の花</t>
  </si>
  <si>
    <t>男ごころ</t>
  </si>
  <si>
    <t>男のコップ酒</t>
  </si>
  <si>
    <t>叩き三味線</t>
    <phoneticPr fontId="1"/>
  </si>
  <si>
    <t>未練の風が吹く</t>
    <phoneticPr fontId="1"/>
  </si>
  <si>
    <t>別れの一本杉</t>
    <phoneticPr fontId="1"/>
  </si>
  <si>
    <t>おとこの酒よ</t>
    <phoneticPr fontId="1"/>
  </si>
  <si>
    <t>みれん舟</t>
    <phoneticPr fontId="1"/>
  </si>
  <si>
    <t>奥能登しぐれ</t>
    <phoneticPr fontId="1"/>
  </si>
  <si>
    <t>中島　進</t>
    <phoneticPr fontId="1"/>
  </si>
  <si>
    <t>雪山に消えたあいつ</t>
  </si>
  <si>
    <t>酒と泪と男と女</t>
  </si>
  <si>
    <t>高校三年生</t>
  </si>
  <si>
    <t>酒よ</t>
  </si>
  <si>
    <t>酔いどれて</t>
  </si>
  <si>
    <t>和歌山ブルース</t>
  </si>
  <si>
    <t>ルビーの指輪</t>
  </si>
  <si>
    <t>歯痒い唇</t>
  </si>
  <si>
    <t>泣かないで</t>
  </si>
  <si>
    <t>うそ</t>
  </si>
  <si>
    <t>今日でお別れ</t>
  </si>
  <si>
    <t>みちづれ</t>
  </si>
  <si>
    <t>私は泣いています</t>
  </si>
  <si>
    <t>朝まで踊ろう</t>
  </si>
  <si>
    <t>クチナシの花</t>
  </si>
  <si>
    <t>女の意地</t>
  </si>
  <si>
    <t>旅人よ</t>
    <phoneticPr fontId="1"/>
  </si>
  <si>
    <t>おまえに</t>
    <phoneticPr fontId="1"/>
  </si>
  <si>
    <t>君だけを</t>
    <phoneticPr fontId="1"/>
  </si>
  <si>
    <t>ベサメムーチョ</t>
    <phoneticPr fontId="1"/>
  </si>
  <si>
    <t>氷雨</t>
  </si>
  <si>
    <t>無錫旅情</t>
    <phoneticPr fontId="1"/>
  </si>
  <si>
    <t>そして神戸</t>
  </si>
  <si>
    <t>群青</t>
  </si>
  <si>
    <t>ふたりの大阪</t>
  </si>
  <si>
    <t>紫陽花</t>
  </si>
  <si>
    <t>函館の女</t>
  </si>
  <si>
    <t>カサブランカ・グッバイ</t>
    <phoneticPr fontId="1"/>
  </si>
  <si>
    <t>コモエスタ赤坂</t>
  </si>
  <si>
    <t>よこはま・たそがれ</t>
  </si>
  <si>
    <t>風雪ながれ旅</t>
  </si>
  <si>
    <t>べにばな</t>
  </si>
  <si>
    <t>北の大地</t>
  </si>
  <si>
    <t>アカシア挽歌</t>
    <phoneticPr fontId="1"/>
  </si>
  <si>
    <t>契り</t>
    <phoneticPr fontId="1"/>
  </si>
  <si>
    <t>バスストップ</t>
  </si>
  <si>
    <t>霧の摩周湖</t>
  </si>
  <si>
    <t>また会う日まで</t>
  </si>
  <si>
    <t>月の法善寺横丁</t>
  </si>
  <si>
    <t>愛のままで</t>
  </si>
  <si>
    <t>陽はまた昇る</t>
  </si>
  <si>
    <t>街の灯り</t>
  </si>
  <si>
    <t>夜の銀狐</t>
  </si>
  <si>
    <t>別れの予感</t>
  </si>
  <si>
    <t>異邦人</t>
  </si>
  <si>
    <t>湯沢旅情</t>
  </si>
  <si>
    <t>岬めぐり</t>
  </si>
  <si>
    <t>公園の手品師</t>
  </si>
  <si>
    <t>星降る街角</t>
  </si>
  <si>
    <t>チャコの海岸物語</t>
  </si>
  <si>
    <t>心凍らせて</t>
  </si>
  <si>
    <t>クリスマスイブ</t>
  </si>
  <si>
    <t>赤鼻のトナカイ</t>
  </si>
  <si>
    <t>雪が降る</t>
  </si>
  <si>
    <t>アメリカ橋</t>
    <phoneticPr fontId="1"/>
  </si>
  <si>
    <t>二十三夜</t>
    <phoneticPr fontId="1"/>
  </si>
  <si>
    <t>想い出迷子</t>
    <phoneticPr fontId="1"/>
  </si>
  <si>
    <t>青春の城下町</t>
    <phoneticPr fontId="1"/>
  </si>
  <si>
    <t>切手のないおくりもの</t>
    <phoneticPr fontId="1"/>
  </si>
  <si>
    <t>きよしこの夜</t>
    <phoneticPr fontId="1"/>
  </si>
  <si>
    <t>宗右衛門町ブルース</t>
  </si>
  <si>
    <t>だんな様</t>
  </si>
  <si>
    <t>風雪流れ旅</t>
  </si>
  <si>
    <t>女の道</t>
  </si>
  <si>
    <t>街のサンドイッチマン</t>
  </si>
  <si>
    <t>木曽路の女</t>
  </si>
  <si>
    <t>チャンチキおけさ</t>
  </si>
  <si>
    <t>夢追い酒</t>
  </si>
  <si>
    <t>赤いランプの終列車</t>
  </si>
  <si>
    <t>津軽の花</t>
  </si>
  <si>
    <t>忘れて欲しい</t>
  </si>
  <si>
    <t>男船</t>
  </si>
  <si>
    <t>お月さん今晩は</t>
  </si>
  <si>
    <t>浪花節だよ人生は</t>
  </si>
  <si>
    <t>好きになった人</t>
  </si>
  <si>
    <t>涙の操</t>
    <phoneticPr fontId="1"/>
  </si>
  <si>
    <t>奥飛騨慕情</t>
  </si>
  <si>
    <t>奥飛騨慕情</t>
    <phoneticPr fontId="1"/>
  </si>
  <si>
    <t>あばれ太鼓</t>
    <phoneticPr fontId="1"/>
  </si>
  <si>
    <t>東京の灯よいつまでも</t>
    <phoneticPr fontId="1"/>
  </si>
  <si>
    <t>かえりの港</t>
    <phoneticPr fontId="1"/>
  </si>
  <si>
    <t>きよしのズンドコ節</t>
    <phoneticPr fontId="1"/>
  </si>
  <si>
    <t>石狩川悲歌</t>
  </si>
  <si>
    <t>星屑の町</t>
  </si>
  <si>
    <t>踊り子</t>
  </si>
  <si>
    <t>望郷</t>
  </si>
  <si>
    <t>センチメンタル東京</t>
  </si>
  <si>
    <t>怪傑ハリマオの歌</t>
  </si>
  <si>
    <t>男の涙</t>
  </si>
  <si>
    <t>夕日の波止場</t>
  </si>
  <si>
    <t>夢で逢えるさ</t>
  </si>
  <si>
    <t>古城</t>
  </si>
  <si>
    <t>あゝ大阪城</t>
  </si>
  <si>
    <t>湖愁</t>
  </si>
  <si>
    <t>星屑の街</t>
  </si>
  <si>
    <t>古城</t>
    <phoneticPr fontId="1"/>
  </si>
  <si>
    <t>おさげと花と地蔵さん</t>
    <phoneticPr fontId="1"/>
  </si>
  <si>
    <t>ああ大阪城</t>
    <phoneticPr fontId="1"/>
  </si>
  <si>
    <t>あこがれのハワイ航路</t>
    <phoneticPr fontId="1"/>
  </si>
  <si>
    <t>石狩川悲歌</t>
    <phoneticPr fontId="1"/>
  </si>
  <si>
    <t>この広い野原いっぱい</t>
  </si>
  <si>
    <t>千曲川</t>
  </si>
  <si>
    <t>珍島物語</t>
  </si>
  <si>
    <t>酒よ</t>
    <phoneticPr fontId="1"/>
  </si>
  <si>
    <t>あんた</t>
  </si>
  <si>
    <t>吾亦紅</t>
  </si>
  <si>
    <t>男の背中</t>
  </si>
  <si>
    <t>長良川艶歌</t>
  </si>
  <si>
    <t>命くれない</t>
  </si>
  <si>
    <t>振り向けば日本海</t>
  </si>
  <si>
    <t>望郷酒場</t>
  </si>
  <si>
    <t>恋の町札幌</t>
  </si>
  <si>
    <t>シクラメンのかほり</t>
  </si>
  <si>
    <t>青葉城恋歌</t>
  </si>
  <si>
    <t>ひとしき日々</t>
  </si>
  <si>
    <t>港町、涙町、別れ町</t>
  </si>
  <si>
    <t>釜山港へ帰れ</t>
  </si>
  <si>
    <t>影法師</t>
  </si>
  <si>
    <t>すずめの涙</t>
  </si>
  <si>
    <t>小樽のひとよ</t>
  </si>
  <si>
    <t>幸せさがして</t>
    <phoneticPr fontId="1"/>
  </si>
  <si>
    <t>そんな夕子に惚れました</t>
    <phoneticPr fontId="1"/>
  </si>
  <si>
    <t>恋唄綴り</t>
    <phoneticPr fontId="1"/>
  </si>
  <si>
    <t>釧路の夜</t>
    <phoneticPr fontId="1"/>
  </si>
  <si>
    <t>なみだの操</t>
    <phoneticPr fontId="1"/>
  </si>
  <si>
    <t>北の旅人</t>
    <phoneticPr fontId="1"/>
  </si>
  <si>
    <t>三浦　良介</t>
    <phoneticPr fontId="1"/>
  </si>
  <si>
    <t>氏名</t>
    <phoneticPr fontId="1"/>
  </si>
  <si>
    <t>組</t>
    <phoneticPr fontId="1"/>
  </si>
  <si>
    <t>イエスタディ</t>
    <phoneticPr fontId="1"/>
  </si>
  <si>
    <t>雪国</t>
    <phoneticPr fontId="1"/>
  </si>
  <si>
    <t>イムジン河</t>
    <phoneticPr fontId="1"/>
  </si>
  <si>
    <t>長崎は今日も雨だった</t>
    <phoneticPr fontId="1"/>
  </si>
  <si>
    <t>なごり雪</t>
    <phoneticPr fontId="1"/>
  </si>
  <si>
    <t>神田川</t>
    <phoneticPr fontId="1"/>
  </si>
  <si>
    <t>もしも明日が</t>
  </si>
  <si>
    <t>おゆき</t>
    <phoneticPr fontId="1"/>
  </si>
  <si>
    <t>リバーサイドホテル</t>
    <phoneticPr fontId="1"/>
  </si>
  <si>
    <t>今日でお別れ</t>
    <phoneticPr fontId="1"/>
  </si>
  <si>
    <t>虹と雪のバラード</t>
    <phoneticPr fontId="1"/>
  </si>
  <si>
    <t>川は流れる</t>
    <phoneticPr fontId="1"/>
  </si>
  <si>
    <t>酒と泪と男と女</t>
    <phoneticPr fontId="1"/>
  </si>
  <si>
    <t>陽は昇る</t>
    <phoneticPr fontId="1"/>
  </si>
  <si>
    <t>島根恋歌</t>
    <phoneticPr fontId="1"/>
  </si>
  <si>
    <t>上州恋風</t>
    <phoneticPr fontId="1"/>
  </si>
  <si>
    <t>安芸の宮島</t>
    <phoneticPr fontId="1"/>
  </si>
  <si>
    <t>独楽（こま）</t>
    <phoneticPr fontId="1"/>
  </si>
  <si>
    <t>縁（えにし）</t>
    <phoneticPr fontId="1"/>
  </si>
  <si>
    <t>女の港</t>
    <phoneticPr fontId="1"/>
  </si>
  <si>
    <t>滝の白糸</t>
    <phoneticPr fontId="1"/>
  </si>
  <si>
    <t>花も嵐も</t>
    <phoneticPr fontId="1"/>
  </si>
  <si>
    <t>大志（こころざし）</t>
  </si>
  <si>
    <t>津軽の花</t>
    <phoneticPr fontId="1"/>
  </si>
  <si>
    <t>音無川</t>
    <phoneticPr fontId="1"/>
  </si>
  <si>
    <t>見上げてごらん夜の星を</t>
    <phoneticPr fontId="1"/>
  </si>
  <si>
    <t>昭和ブルース</t>
    <phoneticPr fontId="1"/>
  </si>
  <si>
    <t>二人の世界</t>
    <phoneticPr fontId="1"/>
  </si>
  <si>
    <t>湖愁</t>
    <phoneticPr fontId="1"/>
  </si>
  <si>
    <t>喜びも悲しみも幾年月</t>
    <phoneticPr fontId="1"/>
  </si>
  <si>
    <t>美しい十代</t>
    <phoneticPr fontId="1"/>
  </si>
  <si>
    <t>君恋し</t>
    <phoneticPr fontId="1"/>
  </si>
  <si>
    <t>二人の世界</t>
    <phoneticPr fontId="1"/>
  </si>
  <si>
    <t>学生時代</t>
    <phoneticPr fontId="1"/>
  </si>
  <si>
    <t>霧にむせぶ夜</t>
    <phoneticPr fontId="1"/>
  </si>
  <si>
    <t>希望</t>
    <phoneticPr fontId="1"/>
  </si>
  <si>
    <t>いつでも夢を</t>
    <phoneticPr fontId="1"/>
  </si>
  <si>
    <t>高校三年生</t>
    <phoneticPr fontId="1"/>
  </si>
  <si>
    <t>藤原 壽男</t>
    <phoneticPr fontId="1"/>
  </si>
  <si>
    <t>面影</t>
    <phoneticPr fontId="1"/>
  </si>
  <si>
    <t>旅の終わりに</t>
    <phoneticPr fontId="1"/>
  </si>
  <si>
    <t>ｶﾘﾌｫﾙﾆｱ・ｺﾈｸｼｮﾝ</t>
    <phoneticPr fontId="1"/>
  </si>
  <si>
    <t>湯川　正</t>
    <phoneticPr fontId="1"/>
  </si>
  <si>
    <t>こころのとも</t>
    <phoneticPr fontId="1"/>
  </si>
  <si>
    <t>夜空を仰いで</t>
    <phoneticPr fontId="1"/>
  </si>
  <si>
    <t>君といつまでも</t>
    <phoneticPr fontId="1"/>
  </si>
  <si>
    <t>君の瞳は１万ボルト</t>
    <rPh sb="5" eb="6">
      <t>マン</t>
    </rPh>
    <phoneticPr fontId="1"/>
  </si>
  <si>
    <t>名残雪</t>
    <phoneticPr fontId="1"/>
  </si>
  <si>
    <t>コモエスタ赤坂</t>
    <phoneticPr fontId="1"/>
  </si>
  <si>
    <t>青木　一郎</t>
    <phoneticPr fontId="1"/>
  </si>
  <si>
    <t>涙そうそう</t>
    <phoneticPr fontId="1"/>
  </si>
  <si>
    <t>涙そうそう</t>
    <phoneticPr fontId="1"/>
  </si>
  <si>
    <t>桃色吐息</t>
    <phoneticPr fontId="1"/>
  </si>
  <si>
    <t xml:space="preserve">また君に恋して
</t>
    <phoneticPr fontId="1"/>
  </si>
  <si>
    <t>青空ひとりきり</t>
    <phoneticPr fontId="1"/>
  </si>
  <si>
    <t>少年時代</t>
  </si>
  <si>
    <t>いとしのエリー</t>
    <phoneticPr fontId="1"/>
  </si>
  <si>
    <t>心凍らせて</t>
    <phoneticPr fontId="1"/>
  </si>
  <si>
    <t>もくれんの涙</t>
  </si>
  <si>
    <t>桜坂</t>
    <phoneticPr fontId="1"/>
  </si>
  <si>
    <t>酒と泪と男と女</t>
    <phoneticPr fontId="1"/>
  </si>
  <si>
    <t>別れの朝</t>
    <phoneticPr fontId="1"/>
  </si>
  <si>
    <t>つぐない</t>
    <phoneticPr fontId="1"/>
  </si>
  <si>
    <t>長い夜</t>
    <phoneticPr fontId="1"/>
  </si>
  <si>
    <t>もくれんの涙</t>
    <phoneticPr fontId="1"/>
  </si>
  <si>
    <t>雪列車</t>
    <phoneticPr fontId="1"/>
  </si>
  <si>
    <t>石川　公一</t>
    <phoneticPr fontId="1"/>
  </si>
  <si>
    <t>夜の銀狐</t>
    <phoneticPr fontId="1"/>
  </si>
  <si>
    <t>星影のワルツ</t>
    <phoneticPr fontId="1"/>
  </si>
  <si>
    <t>上海帰りのリル</t>
    <phoneticPr fontId="1"/>
  </si>
  <si>
    <t>同期の桜</t>
    <phoneticPr fontId="1"/>
  </si>
  <si>
    <t>明日があるさ</t>
    <phoneticPr fontId="1"/>
  </si>
  <si>
    <t>別れの一本杉</t>
    <phoneticPr fontId="1"/>
  </si>
  <si>
    <t>女の朝</t>
    <phoneticPr fontId="1"/>
  </si>
  <si>
    <t>ドレミの歌</t>
    <phoneticPr fontId="1"/>
  </si>
  <si>
    <t>中島　進</t>
    <phoneticPr fontId="1"/>
  </si>
  <si>
    <t>男の酒場</t>
    <phoneticPr fontId="1"/>
  </si>
  <si>
    <t>おんなの情歌</t>
    <phoneticPr fontId="1"/>
  </si>
  <si>
    <t>男の流儀</t>
    <phoneticPr fontId="1"/>
  </si>
  <si>
    <t>人生花暦</t>
    <phoneticPr fontId="1"/>
  </si>
  <si>
    <t>星の川</t>
    <phoneticPr fontId="1"/>
  </si>
  <si>
    <t>酒と二人づれ</t>
    <phoneticPr fontId="1"/>
  </si>
  <si>
    <t>おまえの涙</t>
    <phoneticPr fontId="1"/>
  </si>
  <si>
    <t>故郷こころ</t>
    <phoneticPr fontId="1"/>
  </si>
  <si>
    <t>男の酒</t>
    <phoneticPr fontId="1"/>
  </si>
  <si>
    <t>酒慕情</t>
    <phoneticPr fontId="1"/>
  </si>
  <si>
    <t>さざんかの宿</t>
    <phoneticPr fontId="1"/>
  </si>
  <si>
    <t>飛騨の龍</t>
    <phoneticPr fontId="1"/>
  </si>
  <si>
    <t>そんな女の一言</t>
    <phoneticPr fontId="1"/>
  </si>
  <si>
    <t>吉川 喜代次</t>
    <phoneticPr fontId="1"/>
  </si>
  <si>
    <t>奥飛騨慕情</t>
    <phoneticPr fontId="1"/>
  </si>
  <si>
    <t>小樽の人よ</t>
    <phoneticPr fontId="1"/>
  </si>
  <si>
    <t>北の旅人</t>
    <phoneticPr fontId="1"/>
  </si>
  <si>
    <t>ブランデー・グラス</t>
    <phoneticPr fontId="1"/>
  </si>
  <si>
    <t>おゆき</t>
    <phoneticPr fontId="1"/>
  </si>
  <si>
    <t>喝采</t>
    <phoneticPr fontId="1"/>
  </si>
  <si>
    <t>昔の名前で出ています</t>
    <phoneticPr fontId="1"/>
  </si>
  <si>
    <t>夢芝居</t>
    <phoneticPr fontId="1"/>
  </si>
  <si>
    <t>愛の園</t>
    <phoneticPr fontId="1"/>
  </si>
  <si>
    <t>若い二人</t>
    <phoneticPr fontId="1"/>
  </si>
  <si>
    <t>恋のしずく</t>
    <phoneticPr fontId="1"/>
  </si>
  <si>
    <t>そっとおやすみ</t>
    <phoneticPr fontId="1"/>
  </si>
  <si>
    <t>君は心の妻だから</t>
    <phoneticPr fontId="1"/>
  </si>
  <si>
    <t>グッバイラブ</t>
    <phoneticPr fontId="1"/>
  </si>
  <si>
    <t>高田 稔</t>
    <phoneticPr fontId="1"/>
  </si>
  <si>
    <t>谷原　保之</t>
    <phoneticPr fontId="1"/>
  </si>
  <si>
    <t>若いふたり</t>
    <phoneticPr fontId="1"/>
  </si>
  <si>
    <t>なみだ船</t>
    <phoneticPr fontId="1"/>
  </si>
  <si>
    <t>別れ船</t>
    <phoneticPr fontId="1"/>
  </si>
  <si>
    <t>道頓堀人情</t>
    <phoneticPr fontId="1"/>
  </si>
  <si>
    <t>ソーラン渡り鳥</t>
    <phoneticPr fontId="1"/>
  </si>
  <si>
    <t>こころ酒</t>
    <phoneticPr fontId="1"/>
  </si>
  <si>
    <t>さよなら港</t>
    <phoneticPr fontId="1"/>
  </si>
  <si>
    <t>かえり船</t>
    <phoneticPr fontId="1"/>
  </si>
  <si>
    <t>長良川艶歌</t>
    <phoneticPr fontId="1"/>
  </si>
  <si>
    <t>北空港</t>
    <phoneticPr fontId="1"/>
  </si>
  <si>
    <t>ふたり酒</t>
    <phoneticPr fontId="1"/>
  </si>
  <si>
    <t>雪椿</t>
    <phoneticPr fontId="1"/>
  </si>
  <si>
    <t>夫婦鏡</t>
    <phoneticPr fontId="1"/>
  </si>
  <si>
    <t>娘よ</t>
    <phoneticPr fontId="1"/>
  </si>
  <si>
    <t>じょんから女節</t>
    <phoneticPr fontId="1"/>
  </si>
  <si>
    <t>日野田　享大</t>
    <phoneticPr fontId="1"/>
  </si>
  <si>
    <t>花のメルヘン</t>
    <phoneticPr fontId="1"/>
  </si>
  <si>
    <t>北へ</t>
    <phoneticPr fontId="1"/>
  </si>
  <si>
    <t>花の首飾り</t>
    <phoneticPr fontId="1"/>
  </si>
  <si>
    <t>手紙</t>
    <phoneticPr fontId="1"/>
  </si>
  <si>
    <t>冬景色</t>
    <phoneticPr fontId="1"/>
  </si>
  <si>
    <t>鈴かけの道</t>
    <phoneticPr fontId="1"/>
  </si>
  <si>
    <t>長い髪の少女</t>
    <phoneticPr fontId="1"/>
  </si>
  <si>
    <t>夕暮れ時はさみしそう</t>
    <phoneticPr fontId="1"/>
  </si>
  <si>
    <t>灯台守</t>
    <phoneticPr fontId="1"/>
  </si>
  <si>
    <t>バラ色の雲</t>
    <phoneticPr fontId="1"/>
  </si>
  <si>
    <t>花と小父さん</t>
    <phoneticPr fontId="1"/>
  </si>
  <si>
    <t>想い出まくら</t>
    <phoneticPr fontId="1"/>
  </si>
  <si>
    <t>サボテンの花</t>
    <phoneticPr fontId="1"/>
  </si>
  <si>
    <t>夕焼け雲</t>
    <phoneticPr fontId="1"/>
  </si>
  <si>
    <r>
      <t>君をのせて</t>
    </r>
    <r>
      <rPr>
        <sz val="8"/>
        <color theme="1"/>
        <rFont val="ＭＳ Ｐゴシック"/>
        <family val="3"/>
        <charset val="128"/>
        <scheme val="minor"/>
      </rPr>
      <t>（天空の城ﾗﾋﾟｭﾀ）</t>
    </r>
    <phoneticPr fontId="1"/>
  </si>
  <si>
    <t>モナリザの微笑</t>
  </si>
  <si>
    <t>故郷の話をしよう</t>
    <phoneticPr fontId="1"/>
  </si>
  <si>
    <t>想い出の渚</t>
    <phoneticPr fontId="1"/>
  </si>
  <si>
    <t>松木　登</t>
    <phoneticPr fontId="1"/>
  </si>
  <si>
    <t>男の涙</t>
    <phoneticPr fontId="1"/>
  </si>
  <si>
    <t>泣いてたまるか</t>
    <phoneticPr fontId="1"/>
  </si>
  <si>
    <t>お花ちゃん</t>
    <phoneticPr fontId="1"/>
  </si>
  <si>
    <t>仲間たち</t>
    <phoneticPr fontId="1"/>
  </si>
  <si>
    <t>僕は郵便屋さん</t>
    <phoneticPr fontId="1"/>
  </si>
  <si>
    <t>草笛の丘</t>
    <phoneticPr fontId="1"/>
  </si>
  <si>
    <t>坂本　順一</t>
    <phoneticPr fontId="1"/>
  </si>
  <si>
    <t>カスマプゲ</t>
    <phoneticPr fontId="1"/>
  </si>
  <si>
    <t>早春賦</t>
    <phoneticPr fontId="1"/>
  </si>
  <si>
    <t>北国の春</t>
    <phoneticPr fontId="1"/>
  </si>
  <si>
    <t>三浦　良介</t>
  </si>
  <si>
    <t>竹とんぼ</t>
    <phoneticPr fontId="1"/>
  </si>
  <si>
    <t>男の人生</t>
    <phoneticPr fontId="1"/>
  </si>
  <si>
    <t>釜ヶ崎人情</t>
    <phoneticPr fontId="1"/>
  </si>
  <si>
    <t>山谷ブルース（岡林信康）</t>
    <phoneticPr fontId="1"/>
  </si>
  <si>
    <t>さよならは五つのひらがな</t>
    <phoneticPr fontId="1"/>
  </si>
  <si>
    <t>女の道</t>
    <phoneticPr fontId="1"/>
  </si>
  <si>
    <t>九頭竜川</t>
    <phoneticPr fontId="1"/>
  </si>
  <si>
    <t>紅とんぼ</t>
    <phoneticPr fontId="1"/>
  </si>
  <si>
    <t>長崎の夜はむらさき</t>
    <phoneticPr fontId="1"/>
  </si>
  <si>
    <t>夜明けの停車場</t>
    <phoneticPr fontId="1"/>
  </si>
  <si>
    <t>おまえとふたり</t>
    <phoneticPr fontId="1"/>
  </si>
  <si>
    <t>霧の摩周湖</t>
    <phoneticPr fontId="1"/>
  </si>
  <si>
    <t>恋人よ</t>
    <phoneticPr fontId="1"/>
  </si>
  <si>
    <t>白いブランコ</t>
    <phoneticPr fontId="1"/>
  </si>
  <si>
    <t>女のねがい</t>
    <phoneticPr fontId="1"/>
  </si>
  <si>
    <t>北の漁場</t>
    <phoneticPr fontId="1"/>
  </si>
  <si>
    <t>いい日旅立ち</t>
    <phoneticPr fontId="1"/>
  </si>
  <si>
    <t>参考</t>
    <rPh sb="0" eb="2">
      <t>サンコウ</t>
    </rPh>
    <phoneticPr fontId="1"/>
  </si>
  <si>
    <t>【加藤　敏樹】</t>
    <phoneticPr fontId="1"/>
  </si>
  <si>
    <t>詫びながら・・・</t>
    <phoneticPr fontId="1"/>
  </si>
  <si>
    <t>小樽のひとよ</t>
    <phoneticPr fontId="1"/>
  </si>
  <si>
    <t>春はもうすぐ</t>
    <phoneticPr fontId="1"/>
  </si>
  <si>
    <t>円山・花町・母の町</t>
    <phoneticPr fontId="1"/>
  </si>
  <si>
    <t>2017上</t>
    <rPh sb="4" eb="5">
      <t>カミ</t>
    </rPh>
    <phoneticPr fontId="1"/>
  </si>
  <si>
    <t>2016下</t>
    <rPh sb="4" eb="5">
      <t>シタ</t>
    </rPh>
    <phoneticPr fontId="1"/>
  </si>
  <si>
    <t>チェック</t>
    <phoneticPr fontId="1"/>
  </si>
  <si>
    <t>月別曲数</t>
    <rPh sb="0" eb="1">
      <t>ツキ</t>
    </rPh>
    <rPh sb="1" eb="2">
      <t>ベツ</t>
    </rPh>
    <rPh sb="2" eb="3">
      <t>キョク</t>
    </rPh>
    <rPh sb="3" eb="4">
      <t>カズ</t>
    </rPh>
    <phoneticPr fontId="1"/>
  </si>
  <si>
    <t>月別曲数</t>
    <rPh sb="0" eb="2">
      <t>ツキベツ</t>
    </rPh>
    <rPh sb="2" eb="3">
      <t>キョク</t>
    </rPh>
    <rPh sb="3" eb="4">
      <t>カズ</t>
    </rPh>
    <phoneticPr fontId="1"/>
  </si>
  <si>
    <t>チェック</t>
    <phoneticPr fontId="1"/>
  </si>
  <si>
    <t>６ケ月総曲数</t>
    <rPh sb="2" eb="3">
      <t>ツキ</t>
    </rPh>
    <rPh sb="3" eb="4">
      <t>ソウ</t>
    </rPh>
    <rPh sb="4" eb="5">
      <t>キョク</t>
    </rPh>
    <rPh sb="5" eb="6">
      <t>カズ</t>
    </rPh>
    <phoneticPr fontId="1"/>
  </si>
  <si>
    <t>６ケ月総曲数</t>
    <rPh sb="2" eb="3">
      <t>ツキ</t>
    </rPh>
    <rPh sb="3" eb="4">
      <t>ソウ</t>
    </rPh>
    <rPh sb="4" eb="5">
      <t>キョク</t>
    </rPh>
    <rPh sb="5" eb="6">
      <t>カズ</t>
    </rPh>
    <phoneticPr fontId="1"/>
  </si>
  <si>
    <t>熊野古道</t>
    <phoneticPr fontId="1"/>
  </si>
  <si>
    <t>涙つづり</t>
    <phoneticPr fontId="1"/>
  </si>
  <si>
    <t>八瀬の白梅</t>
    <phoneticPr fontId="1"/>
  </si>
  <si>
    <t>紀ノ川</t>
    <phoneticPr fontId="1"/>
  </si>
  <si>
    <t>鳳仙花</t>
    <phoneticPr fontId="1"/>
  </si>
  <si>
    <t>錆びたナイフ</t>
    <phoneticPr fontId="1"/>
  </si>
  <si>
    <t>俺は待ってるぜ</t>
    <phoneticPr fontId="1"/>
  </si>
  <si>
    <t>夜霧の慕情</t>
    <phoneticPr fontId="1"/>
  </si>
  <si>
    <t>夜霧のブルース</t>
    <phoneticPr fontId="1"/>
  </si>
  <si>
    <t>別れの一本杉</t>
    <phoneticPr fontId="1"/>
  </si>
  <si>
    <t>星影のワルツ</t>
    <phoneticPr fontId="1"/>
  </si>
  <si>
    <t>夜霧を今夜もありがとう</t>
    <phoneticPr fontId="1"/>
  </si>
  <si>
    <t>お富さん</t>
    <phoneticPr fontId="1"/>
  </si>
  <si>
    <t>酒は涙か溜息か</t>
    <phoneticPr fontId="1"/>
  </si>
  <si>
    <t>河内一代男</t>
    <phoneticPr fontId="1"/>
  </si>
  <si>
    <t>命かさねて</t>
    <phoneticPr fontId="1"/>
  </si>
  <si>
    <t>男の決心</t>
    <phoneticPr fontId="1"/>
  </si>
  <si>
    <t>想い出まくら</t>
    <phoneticPr fontId="1"/>
  </si>
  <si>
    <t>恋の町札幌</t>
    <phoneticPr fontId="1"/>
  </si>
  <si>
    <t>赤いハンカチ</t>
    <phoneticPr fontId="1"/>
  </si>
  <si>
    <t>霧の摩周湖</t>
    <phoneticPr fontId="1"/>
  </si>
  <si>
    <t>有楽町で逢いましょう</t>
    <phoneticPr fontId="1"/>
  </si>
  <si>
    <t>涙の条件</t>
    <phoneticPr fontId="1"/>
  </si>
  <si>
    <t>白いサンゴ礁</t>
    <phoneticPr fontId="1"/>
  </si>
  <si>
    <t>真夜中のシャワー</t>
    <phoneticPr fontId="1"/>
  </si>
  <si>
    <t>初恋の丘</t>
    <phoneticPr fontId="1"/>
  </si>
  <si>
    <t>東京</t>
    <phoneticPr fontId="1"/>
  </si>
  <si>
    <t>達者でな</t>
    <phoneticPr fontId="1"/>
  </si>
  <si>
    <t>月の法善寺横丁</t>
    <phoneticPr fontId="1"/>
  </si>
  <si>
    <t>お吉物語</t>
    <phoneticPr fontId="1"/>
  </si>
  <si>
    <t>雨の中の二人</t>
    <phoneticPr fontId="1"/>
  </si>
  <si>
    <t>帰って来いよ</t>
    <phoneticPr fontId="1"/>
  </si>
  <si>
    <t>そしてめぐり逢い</t>
    <phoneticPr fontId="1"/>
  </si>
  <si>
    <r>
      <t>流恋草</t>
    </r>
    <r>
      <rPr>
        <sz val="8"/>
        <color theme="1"/>
        <rFont val="ＭＳ Ｐゴシック"/>
        <family val="3"/>
        <charset val="128"/>
        <scheme val="minor"/>
      </rPr>
      <t>（はぐれそう）</t>
    </r>
    <phoneticPr fontId="1"/>
  </si>
  <si>
    <t>道頓堀人情</t>
    <phoneticPr fontId="1"/>
  </si>
  <si>
    <t>風雪ながれ旅</t>
    <phoneticPr fontId="1"/>
  </si>
  <si>
    <t>男の絶唱</t>
    <phoneticPr fontId="1"/>
  </si>
  <si>
    <t>高原のお嬢さん</t>
    <phoneticPr fontId="1"/>
  </si>
  <si>
    <t>雪国</t>
    <phoneticPr fontId="1"/>
  </si>
  <si>
    <t>北の旅人</t>
    <phoneticPr fontId="1"/>
  </si>
  <si>
    <r>
      <t>細雪</t>
    </r>
    <r>
      <rPr>
        <sz val="8"/>
        <color theme="1"/>
        <rFont val="ＭＳ Ｐゴシック"/>
        <family val="3"/>
        <charset val="128"/>
        <scheme val="minor"/>
      </rPr>
      <t>（ささめゆき）</t>
    </r>
    <phoneticPr fontId="1"/>
  </si>
  <si>
    <t>さざんかの宿</t>
    <phoneticPr fontId="1"/>
  </si>
  <si>
    <t>船木　謙治</t>
    <phoneticPr fontId="1"/>
  </si>
  <si>
    <t>大阪ラプソディ</t>
    <phoneticPr fontId="1"/>
  </si>
  <si>
    <t>氷雨</t>
    <phoneticPr fontId="1"/>
  </si>
  <si>
    <t>雨の慕情</t>
    <phoneticPr fontId="1"/>
  </si>
  <si>
    <t>雨のバラード</t>
    <phoneticPr fontId="1"/>
  </si>
  <si>
    <t>雨に濡れた慕情</t>
    <phoneticPr fontId="1"/>
  </si>
  <si>
    <t>伊根の舟屋</t>
    <phoneticPr fontId="1"/>
  </si>
  <si>
    <t>飛鳥川</t>
    <phoneticPr fontId="1"/>
  </si>
  <si>
    <t>立山連峰</t>
    <phoneticPr fontId="1"/>
  </si>
  <si>
    <t>度胸船</t>
    <phoneticPr fontId="1"/>
  </si>
  <si>
    <t>くちなしの花</t>
    <phoneticPr fontId="1"/>
  </si>
  <si>
    <t>昔の名前で出ています</t>
    <phoneticPr fontId="1"/>
  </si>
  <si>
    <t>おまえに</t>
    <phoneticPr fontId="1"/>
  </si>
  <si>
    <t>赤いグラス</t>
    <phoneticPr fontId="1"/>
  </si>
  <si>
    <t>兄弟船</t>
    <phoneticPr fontId="1"/>
  </si>
  <si>
    <t>酒みれん</t>
    <phoneticPr fontId="1"/>
  </si>
  <si>
    <t>男の流転</t>
    <phoneticPr fontId="1"/>
  </si>
  <si>
    <t>飛騨の龍</t>
    <phoneticPr fontId="1"/>
  </si>
  <si>
    <t>碧い星屑</t>
    <phoneticPr fontId="1"/>
  </si>
  <si>
    <t>いい日旅立ち</t>
    <phoneticPr fontId="1"/>
  </si>
  <si>
    <t>雪国</t>
    <phoneticPr fontId="1"/>
  </si>
  <si>
    <t>シクラメンのかほり</t>
    <phoneticPr fontId="1"/>
  </si>
  <si>
    <t>君に会いたい</t>
    <phoneticPr fontId="1"/>
  </si>
  <si>
    <t>遠い世界に</t>
    <phoneticPr fontId="1"/>
  </si>
  <si>
    <t>夏をあきらめて</t>
    <phoneticPr fontId="1"/>
  </si>
  <si>
    <t>夢の途中</t>
    <phoneticPr fontId="1"/>
  </si>
  <si>
    <t>峠越え</t>
    <phoneticPr fontId="1"/>
  </si>
  <si>
    <t>愛の終着駅</t>
    <phoneticPr fontId="1"/>
  </si>
  <si>
    <t>君恋し</t>
    <phoneticPr fontId="1"/>
  </si>
  <si>
    <t>おもいで酒</t>
    <phoneticPr fontId="1"/>
  </si>
  <si>
    <t>この広い野原いっぱい</t>
    <phoneticPr fontId="1"/>
  </si>
  <si>
    <t>あざみの歌</t>
    <phoneticPr fontId="1"/>
  </si>
  <si>
    <t>酒よ</t>
    <phoneticPr fontId="1"/>
  </si>
  <si>
    <t>津軽海峡冬景色</t>
    <phoneticPr fontId="1"/>
  </si>
  <si>
    <t>兄弟仁義</t>
    <phoneticPr fontId="1"/>
  </si>
  <si>
    <t>津軽平野</t>
    <phoneticPr fontId="1"/>
  </si>
  <si>
    <t>兄弟船</t>
    <phoneticPr fontId="1"/>
  </si>
  <si>
    <t>石狩挽歌</t>
    <phoneticPr fontId="1"/>
  </si>
  <si>
    <t>北の漁場</t>
    <phoneticPr fontId="1"/>
  </si>
  <si>
    <t>ベサメムーチョ</t>
    <phoneticPr fontId="1"/>
  </si>
  <si>
    <t>時間よお前は</t>
    <phoneticPr fontId="1"/>
  </si>
  <si>
    <t>みちづれ</t>
    <phoneticPr fontId="1"/>
  </si>
  <si>
    <t>2017下</t>
    <rPh sb="4" eb="5">
      <t>シタ</t>
    </rPh>
    <phoneticPr fontId="1"/>
  </si>
  <si>
    <t>初回からの
累計</t>
    <rPh sb="0" eb="2">
      <t>ショカイ</t>
    </rPh>
    <rPh sb="6" eb="8">
      <t>ルイケイ</t>
    </rPh>
    <phoneticPr fontId="1"/>
  </si>
  <si>
    <t>秦　義一</t>
    <rPh sb="0" eb="1">
      <t>ハタ</t>
    </rPh>
    <rPh sb="2" eb="4">
      <t>ヨシカズ</t>
    </rPh>
    <phoneticPr fontId="1"/>
  </si>
  <si>
    <t>京都南カラオケ同好会　２０１７年７月～１２月</t>
    <rPh sb="15" eb="16">
      <t>ネン</t>
    </rPh>
    <rPh sb="17" eb="18">
      <t>ツキ</t>
    </rPh>
    <rPh sb="21" eb="22">
      <t>ツキ</t>
    </rPh>
    <phoneticPr fontId="1"/>
  </si>
  <si>
    <t>京都南カラオケ同好会　　２０１７年１月～６月</t>
    <phoneticPr fontId="1"/>
  </si>
  <si>
    <t>京都南カラオケ同好会　　２０１６年７月～１２月</t>
    <phoneticPr fontId="1"/>
  </si>
  <si>
    <t>ホテル</t>
    <phoneticPr fontId="1"/>
  </si>
  <si>
    <t>誰もいない海</t>
    <phoneticPr fontId="1"/>
  </si>
  <si>
    <t>哀しみ本線日本海</t>
    <phoneticPr fontId="1"/>
  </si>
  <si>
    <t>モンロー・ウォーク</t>
    <phoneticPr fontId="1"/>
  </si>
  <si>
    <t>天草五橋</t>
    <phoneticPr fontId="1"/>
  </si>
  <si>
    <t>風の宿</t>
    <phoneticPr fontId="1"/>
  </si>
  <si>
    <t>北海峡</t>
    <phoneticPr fontId="1"/>
  </si>
  <si>
    <t>ふれあい</t>
    <phoneticPr fontId="1"/>
  </si>
  <si>
    <t>思い出してください</t>
    <phoneticPr fontId="1"/>
  </si>
  <si>
    <t>潮騒の歌</t>
    <phoneticPr fontId="1"/>
  </si>
  <si>
    <t>歩いて帰ろう</t>
    <phoneticPr fontId="1"/>
  </si>
  <si>
    <t>ルージュの伝言</t>
    <phoneticPr fontId="1"/>
  </si>
  <si>
    <t>ありがとう</t>
    <phoneticPr fontId="1"/>
  </si>
  <si>
    <t>夢芝居</t>
    <phoneticPr fontId="1"/>
  </si>
  <si>
    <t>あしたがあるさ</t>
    <phoneticPr fontId="1"/>
  </si>
  <si>
    <t>いい日旅立ち</t>
    <phoneticPr fontId="1"/>
  </si>
  <si>
    <t>俺たちの旅</t>
    <phoneticPr fontId="1"/>
  </si>
  <si>
    <t>ブルーシャトーを君だけに</t>
    <phoneticPr fontId="1"/>
  </si>
  <si>
    <t>思案橋ブルース</t>
    <phoneticPr fontId="1"/>
  </si>
  <si>
    <t>飛騨の龍</t>
    <phoneticPr fontId="1"/>
  </si>
  <si>
    <t>掌（てのひら）</t>
    <phoneticPr fontId="1"/>
  </si>
  <si>
    <t>男華（おとこばな）</t>
    <phoneticPr fontId="1"/>
  </si>
  <si>
    <t>柳ケ瀬ブルース</t>
    <phoneticPr fontId="1"/>
  </si>
  <si>
    <t>心凍らせて</t>
    <phoneticPr fontId="1"/>
  </si>
  <si>
    <t>想い出迷子</t>
    <phoneticPr fontId="1"/>
  </si>
  <si>
    <t>君こそわが命</t>
    <phoneticPr fontId="1"/>
  </si>
  <si>
    <t>もう一度逢いたい</t>
    <phoneticPr fontId="1"/>
  </si>
  <si>
    <t>お富さん</t>
    <phoneticPr fontId="1"/>
  </si>
  <si>
    <t>エメラルドの伝説</t>
    <phoneticPr fontId="1"/>
  </si>
  <si>
    <t>さよならの向う側</t>
    <phoneticPr fontId="1"/>
  </si>
  <si>
    <t>スワンの涙</t>
    <phoneticPr fontId="1"/>
  </si>
  <si>
    <t>東京砂漠</t>
    <phoneticPr fontId="1"/>
  </si>
  <si>
    <t>北へ</t>
    <phoneticPr fontId="1"/>
  </si>
  <si>
    <t>舟歌</t>
    <phoneticPr fontId="1"/>
  </si>
  <si>
    <t>【松村　行雄】</t>
    <phoneticPr fontId="1"/>
  </si>
  <si>
    <t>東京の灯よいつまでも</t>
    <phoneticPr fontId="1"/>
  </si>
  <si>
    <t>博多の女</t>
    <phoneticPr fontId="1"/>
  </si>
  <si>
    <t>星は何でも知っている</t>
    <phoneticPr fontId="1"/>
  </si>
  <si>
    <t>昔の名前で出ています</t>
    <rPh sb="0" eb="1">
      <t>ムカシ</t>
    </rPh>
    <rPh sb="2" eb="4">
      <t>ナマエ</t>
    </rPh>
    <rPh sb="5" eb="6">
      <t>デ</t>
    </rPh>
    <phoneticPr fontId="1"/>
  </si>
  <si>
    <t>夏休み</t>
    <phoneticPr fontId="1"/>
  </si>
  <si>
    <t>ミスター・サマー・タイム</t>
    <phoneticPr fontId="1"/>
  </si>
  <si>
    <t>少年時代</t>
    <phoneticPr fontId="1"/>
  </si>
  <si>
    <t>恋する夏の日</t>
    <phoneticPr fontId="1"/>
  </si>
  <si>
    <t>夏の日の想い出</t>
    <phoneticPr fontId="1"/>
  </si>
  <si>
    <t>国東みれん</t>
    <phoneticPr fontId="1"/>
  </si>
  <si>
    <t>しまなみ海道</t>
    <phoneticPr fontId="1"/>
  </si>
  <si>
    <t>憂き世春秋</t>
    <phoneticPr fontId="1"/>
  </si>
  <si>
    <t>笹川ながれ</t>
    <phoneticPr fontId="1"/>
  </si>
  <si>
    <t>命燃やして</t>
    <phoneticPr fontId="1"/>
  </si>
  <si>
    <t>河内おとこ節</t>
    <phoneticPr fontId="1"/>
  </si>
  <si>
    <t>夏祭り</t>
    <phoneticPr fontId="1"/>
  </si>
  <si>
    <t>真夏の夜の夢</t>
    <phoneticPr fontId="1"/>
  </si>
  <si>
    <t>負けないで</t>
    <phoneticPr fontId="1"/>
  </si>
  <si>
    <t>栄光の架橋</t>
    <phoneticPr fontId="1"/>
  </si>
  <si>
    <t>見上げてごらん夜の星を</t>
    <phoneticPr fontId="1"/>
  </si>
  <si>
    <t>戦争を知らない子供達</t>
    <phoneticPr fontId="1"/>
  </si>
  <si>
    <t>誰もいない海</t>
    <phoneticPr fontId="1"/>
  </si>
  <si>
    <t>ランナウエイ</t>
    <phoneticPr fontId="1"/>
  </si>
  <si>
    <t>異邦人</t>
    <phoneticPr fontId="1"/>
  </si>
  <si>
    <t>おまえに</t>
    <phoneticPr fontId="1"/>
  </si>
  <si>
    <t>喝采</t>
    <phoneticPr fontId="1"/>
  </si>
  <si>
    <t>東京ブルース</t>
    <phoneticPr fontId="1"/>
  </si>
  <si>
    <t>真っ赤な太陽</t>
    <phoneticPr fontId="1"/>
  </si>
  <si>
    <t>ブルーシャトー</t>
    <phoneticPr fontId="1"/>
  </si>
  <si>
    <t>心機一転</t>
    <phoneticPr fontId="1"/>
  </si>
  <si>
    <t>酒場</t>
    <phoneticPr fontId="1"/>
  </si>
  <si>
    <t>飛騨の龍</t>
    <phoneticPr fontId="1"/>
  </si>
  <si>
    <t>風笛の町</t>
    <phoneticPr fontId="1"/>
  </si>
  <si>
    <t>新潟ブルース</t>
    <phoneticPr fontId="1"/>
  </si>
  <si>
    <t>有楽町で逢いましょう</t>
    <phoneticPr fontId="1"/>
  </si>
  <si>
    <t>居酒屋</t>
    <phoneticPr fontId="1"/>
  </si>
  <si>
    <t>北の宿から</t>
    <phoneticPr fontId="1"/>
  </si>
  <si>
    <t>舟歌</t>
    <phoneticPr fontId="1"/>
  </si>
  <si>
    <t>夜明けのスキャット</t>
    <phoneticPr fontId="1"/>
  </si>
  <si>
    <t>山小舎の灯</t>
    <phoneticPr fontId="1"/>
  </si>
  <si>
    <t>大空と大地の中で</t>
    <phoneticPr fontId="1"/>
  </si>
  <si>
    <t>あの素晴らしい愛をもう一度</t>
    <phoneticPr fontId="1"/>
  </si>
  <si>
    <t>高原のお嬢さん</t>
    <phoneticPr fontId="1"/>
  </si>
  <si>
    <t>倖せさがして</t>
    <phoneticPr fontId="1"/>
  </si>
  <si>
    <t>ラブユー東京</t>
    <phoneticPr fontId="1"/>
  </si>
  <si>
    <t>時の過ぎゆくままに</t>
    <phoneticPr fontId="1"/>
  </si>
  <si>
    <t>奥飛騨慕情</t>
    <phoneticPr fontId="1"/>
  </si>
  <si>
    <t>街の灯り</t>
    <phoneticPr fontId="1"/>
  </si>
  <si>
    <t>いい日旅立ち</t>
    <phoneticPr fontId="1"/>
  </si>
  <si>
    <t>旅の宿</t>
    <phoneticPr fontId="1"/>
  </si>
  <si>
    <t>あずさ2号</t>
    <phoneticPr fontId="1"/>
  </si>
  <si>
    <t>旅愁</t>
    <phoneticPr fontId="1"/>
  </si>
  <si>
    <t>紅花の宿</t>
    <phoneticPr fontId="1"/>
  </si>
  <si>
    <t>輪島朝市</t>
    <phoneticPr fontId="1"/>
  </si>
  <si>
    <t>北海恋唄</t>
    <phoneticPr fontId="1"/>
  </si>
  <si>
    <t>一声一代</t>
    <phoneticPr fontId="1"/>
  </si>
  <si>
    <t>白いブランコ</t>
    <phoneticPr fontId="1"/>
  </si>
  <si>
    <t>夜明けのうた</t>
    <phoneticPr fontId="1"/>
  </si>
  <si>
    <t>酒よ</t>
    <phoneticPr fontId="1"/>
  </si>
  <si>
    <t>時代おくれ</t>
    <phoneticPr fontId="1"/>
  </si>
  <si>
    <t>時代</t>
    <phoneticPr fontId="1"/>
  </si>
  <si>
    <t>ハナミズキ</t>
    <phoneticPr fontId="1"/>
  </si>
  <si>
    <t>横浜たそがれ</t>
    <phoneticPr fontId="1"/>
  </si>
  <si>
    <t>想い出迷子</t>
    <phoneticPr fontId="1"/>
  </si>
  <si>
    <t>また逢う日まで</t>
    <phoneticPr fontId="1"/>
  </si>
  <si>
    <t>中の島ブルース</t>
    <phoneticPr fontId="1"/>
  </si>
  <si>
    <t>港町ブルース</t>
    <phoneticPr fontId="1"/>
  </si>
  <si>
    <t>年上の女</t>
    <phoneticPr fontId="1"/>
  </si>
  <si>
    <t>盛り場ブルース</t>
    <phoneticPr fontId="1"/>
  </si>
  <si>
    <t>私祈ってます</t>
    <phoneticPr fontId="1"/>
  </si>
  <si>
    <t>浪曲子守唄</t>
    <phoneticPr fontId="1"/>
  </si>
  <si>
    <t>みちづれ</t>
    <phoneticPr fontId="1"/>
  </si>
  <si>
    <t>北国の春</t>
    <phoneticPr fontId="1"/>
  </si>
  <si>
    <t>二輪草</t>
    <phoneticPr fontId="1"/>
  </si>
  <si>
    <t>アルプスの牧場</t>
    <phoneticPr fontId="1"/>
  </si>
  <si>
    <t>新雪</t>
    <phoneticPr fontId="1"/>
  </si>
  <si>
    <t>再会</t>
    <phoneticPr fontId="1"/>
  </si>
  <si>
    <t>赤い夕陽の故郷</t>
    <phoneticPr fontId="1"/>
  </si>
  <si>
    <t>僕は郵便屋さん</t>
    <phoneticPr fontId="1"/>
  </si>
  <si>
    <t>ああ大阪城</t>
    <phoneticPr fontId="1"/>
  </si>
  <si>
    <t>古城</t>
    <phoneticPr fontId="1"/>
  </si>
  <si>
    <t>北へ</t>
    <phoneticPr fontId="1"/>
  </si>
  <si>
    <t>奥飛騨慕情</t>
    <phoneticPr fontId="1"/>
  </si>
  <si>
    <t>北の旅人</t>
    <phoneticPr fontId="1"/>
  </si>
  <si>
    <t>昔の名前で出ています</t>
    <phoneticPr fontId="1"/>
  </si>
  <si>
    <t>男の舞台</t>
    <phoneticPr fontId="1"/>
  </si>
  <si>
    <t>湯沢の女</t>
    <phoneticPr fontId="1"/>
  </si>
  <si>
    <t>惜別の唄</t>
    <phoneticPr fontId="1"/>
  </si>
  <si>
    <t>夜霧の慕情</t>
    <phoneticPr fontId="1"/>
  </si>
  <si>
    <t>いちご白書をもう一度</t>
    <phoneticPr fontId="1"/>
  </si>
  <si>
    <t>ああ上野駅</t>
    <phoneticPr fontId="1"/>
  </si>
  <si>
    <t>有楽町で逢いましょう</t>
    <phoneticPr fontId="1"/>
  </si>
  <si>
    <t>新宿育ち</t>
    <phoneticPr fontId="1"/>
  </si>
  <si>
    <t>池袋の夜</t>
    <phoneticPr fontId="1"/>
  </si>
  <si>
    <t>釧路湿原</t>
    <phoneticPr fontId="1"/>
  </si>
  <si>
    <t>角館哀歌</t>
    <phoneticPr fontId="1"/>
  </si>
  <si>
    <t>さいはて海峡</t>
    <phoneticPr fontId="1"/>
  </si>
  <si>
    <t>ふたり坂</t>
    <phoneticPr fontId="1"/>
  </si>
  <si>
    <t>想い出の渚</t>
    <phoneticPr fontId="1"/>
  </si>
  <si>
    <t>あの素晴らしい愛をもう一度</t>
    <phoneticPr fontId="1"/>
  </si>
  <si>
    <t>遠い世界に</t>
    <phoneticPr fontId="1"/>
  </si>
  <si>
    <t>明日があるさ</t>
    <phoneticPr fontId="1"/>
  </si>
  <si>
    <t>ランナウェイ</t>
    <phoneticPr fontId="1"/>
  </si>
  <si>
    <t>もしもピアノが弾けたなら</t>
    <phoneticPr fontId="1"/>
  </si>
  <si>
    <t>ロンリーチャップリン</t>
    <phoneticPr fontId="1"/>
  </si>
  <si>
    <t>人生いろいろ</t>
    <phoneticPr fontId="1"/>
  </si>
  <si>
    <t>浪花節だよ人生は</t>
    <phoneticPr fontId="1"/>
  </si>
  <si>
    <t>ラブストーリーは突然に</t>
    <phoneticPr fontId="1"/>
  </si>
  <si>
    <t>足手まとい</t>
    <phoneticPr fontId="1"/>
  </si>
  <si>
    <t>港町ブルース</t>
    <phoneticPr fontId="1"/>
  </si>
  <si>
    <t>ノラ</t>
    <phoneticPr fontId="1"/>
  </si>
  <si>
    <t>ふれあい</t>
    <phoneticPr fontId="1"/>
  </si>
  <si>
    <t>愛人</t>
    <phoneticPr fontId="1"/>
  </si>
  <si>
    <t>京都から博多まで</t>
    <phoneticPr fontId="1"/>
  </si>
  <si>
    <t>無法松の一生</t>
    <phoneticPr fontId="1"/>
  </si>
  <si>
    <t>河内おとこ節</t>
    <phoneticPr fontId="1"/>
  </si>
  <si>
    <t>緑の地平線</t>
    <phoneticPr fontId="1"/>
  </si>
  <si>
    <t>旅の夜風</t>
    <phoneticPr fontId="1"/>
  </si>
  <si>
    <t>北上夜曲</t>
    <phoneticPr fontId="1"/>
  </si>
  <si>
    <t>里の秋</t>
    <phoneticPr fontId="1"/>
  </si>
  <si>
    <t>高原列車はゆく</t>
    <phoneticPr fontId="1"/>
  </si>
  <si>
    <t>東京のバスガール</t>
    <phoneticPr fontId="1"/>
  </si>
  <si>
    <t>センチメンタルトーキョー</t>
    <phoneticPr fontId="1"/>
  </si>
  <si>
    <t>夕陽の波止場</t>
    <phoneticPr fontId="1"/>
  </si>
  <si>
    <t>ギターを持った渡り鳥</t>
    <phoneticPr fontId="1"/>
  </si>
  <si>
    <t>雨の中の二人</t>
    <phoneticPr fontId="1"/>
  </si>
  <si>
    <t>海の匂いのお母さん</t>
    <phoneticPr fontId="1"/>
  </si>
  <si>
    <t>師匠（おやじ）</t>
    <phoneticPr fontId="1"/>
  </si>
  <si>
    <t>人生花暦</t>
    <phoneticPr fontId="1"/>
  </si>
  <si>
    <t>細雪</t>
    <phoneticPr fontId="1"/>
  </si>
  <si>
    <t>たそがれの銀座</t>
    <phoneticPr fontId="1"/>
  </si>
  <si>
    <t>たそがれマイ・ラブ</t>
    <phoneticPr fontId="1"/>
  </si>
  <si>
    <t>よこはま・たそがれ</t>
    <phoneticPr fontId="1"/>
  </si>
  <si>
    <t>夕暮れ時はさびしそう</t>
    <phoneticPr fontId="1"/>
  </si>
  <si>
    <t>榛名山（ﾊﾙﾅｻﾝ）</t>
    <phoneticPr fontId="1"/>
  </si>
  <si>
    <t>霧の土讃線</t>
    <phoneticPr fontId="1"/>
  </si>
  <si>
    <t>縁舞台（ｴﾆｼﾌﾞﾀｲ）</t>
    <phoneticPr fontId="1"/>
  </si>
  <si>
    <t>花の咲く日まで</t>
    <phoneticPr fontId="1"/>
  </si>
  <si>
    <t>女のブルース</t>
    <phoneticPr fontId="1"/>
  </si>
  <si>
    <t>圭子の夢は夜ひらく</t>
    <phoneticPr fontId="1"/>
  </si>
  <si>
    <t>くちなしの花</t>
    <phoneticPr fontId="1"/>
  </si>
  <si>
    <t>シクラメンのかほり</t>
    <phoneticPr fontId="1"/>
  </si>
  <si>
    <t>ふりむかないで</t>
    <phoneticPr fontId="1"/>
  </si>
  <si>
    <t>小さなスナック</t>
    <phoneticPr fontId="1"/>
  </si>
  <si>
    <t>思い出の渚</t>
    <phoneticPr fontId="1"/>
  </si>
  <si>
    <t>あの時君は若かった</t>
    <phoneticPr fontId="1"/>
  </si>
  <si>
    <t>星空に両手を</t>
    <phoneticPr fontId="1"/>
  </si>
  <si>
    <t>小樽の人よ</t>
    <phoneticPr fontId="1"/>
  </si>
  <si>
    <t>サン・トワ・マミー</t>
    <phoneticPr fontId="1"/>
  </si>
  <si>
    <t>風笛の町（ｶｾﾞﾌｴﾉﾏﾁ）</t>
    <phoneticPr fontId="1"/>
  </si>
  <si>
    <t>高山本線</t>
    <phoneticPr fontId="1"/>
  </si>
  <si>
    <t>会津追分</t>
    <phoneticPr fontId="1"/>
  </si>
  <si>
    <t>亜麻色の髪の少女</t>
    <phoneticPr fontId="1"/>
  </si>
  <si>
    <t>足でまとい</t>
    <phoneticPr fontId="1"/>
  </si>
  <si>
    <t>人形の家</t>
    <phoneticPr fontId="1"/>
  </si>
  <si>
    <t>無縁坂</t>
    <phoneticPr fontId="1"/>
  </si>
  <si>
    <t>ラブユー東京</t>
    <phoneticPr fontId="1"/>
  </si>
  <si>
    <t>五番街のマリー</t>
    <phoneticPr fontId="1"/>
  </si>
  <si>
    <t>真冬の帰り道</t>
    <phoneticPr fontId="1"/>
  </si>
  <si>
    <t>遠くへ行きたい</t>
    <phoneticPr fontId="1"/>
  </si>
  <si>
    <t>泣いてたまるか</t>
    <phoneticPr fontId="1"/>
  </si>
  <si>
    <t>リンゴの唄</t>
    <phoneticPr fontId="1"/>
  </si>
  <si>
    <t>リンゴ村から</t>
    <phoneticPr fontId="1"/>
  </si>
  <si>
    <t>わすれ宿</t>
    <phoneticPr fontId="1"/>
  </si>
  <si>
    <t>人生かくれんぼ</t>
    <phoneticPr fontId="1"/>
  </si>
  <si>
    <t>灯りが欲しい</t>
    <phoneticPr fontId="1"/>
  </si>
  <si>
    <t>川の流れのように</t>
    <phoneticPr fontId="1"/>
  </si>
  <si>
    <t>芽生えてそして</t>
    <phoneticPr fontId="1"/>
  </si>
  <si>
    <t>恋の町札幌</t>
    <phoneticPr fontId="1"/>
  </si>
  <si>
    <t>昴</t>
    <phoneticPr fontId="1"/>
  </si>
  <si>
    <t>襟裳岬</t>
    <phoneticPr fontId="1"/>
  </si>
  <si>
    <t>ホワイト・クリスマス</t>
    <phoneticPr fontId="1"/>
  </si>
  <si>
    <t>白いギター</t>
    <phoneticPr fontId="1"/>
  </si>
  <si>
    <t>白い鳥に乗って</t>
    <phoneticPr fontId="1"/>
  </si>
  <si>
    <t>雪迎え</t>
    <phoneticPr fontId="1"/>
  </si>
  <si>
    <t>庄内平野嵐の中</t>
    <phoneticPr fontId="1"/>
  </si>
  <si>
    <t>女の意地</t>
    <phoneticPr fontId="1"/>
  </si>
  <si>
    <t>いいじゃないの幸せならば</t>
    <phoneticPr fontId="1"/>
  </si>
  <si>
    <t>希望</t>
    <phoneticPr fontId="1"/>
  </si>
  <si>
    <t>あわてんぼうのサンタクロース</t>
    <phoneticPr fontId="1"/>
  </si>
  <si>
    <t>すてきなホリディ</t>
    <phoneticPr fontId="1"/>
  </si>
  <si>
    <t>また会う日まで</t>
    <phoneticPr fontId="1"/>
  </si>
  <si>
    <t>悲しくてやりきれない</t>
    <phoneticPr fontId="1"/>
  </si>
  <si>
    <t>熱き心</t>
    <phoneticPr fontId="1"/>
  </si>
  <si>
    <t>宗右衛門町ブルース</t>
    <phoneticPr fontId="1"/>
  </si>
  <si>
    <t>長崎は今日も雨だった</t>
    <phoneticPr fontId="1"/>
  </si>
  <si>
    <t>大阪ラプソディ</t>
    <phoneticPr fontId="1"/>
  </si>
  <si>
    <t>花嫁</t>
    <phoneticPr fontId="1"/>
  </si>
  <si>
    <t>ラブミー・テンダー</t>
    <phoneticPr fontId="1"/>
  </si>
  <si>
    <t>詫びながら</t>
    <phoneticPr fontId="1"/>
  </si>
  <si>
    <t>新宿そだち</t>
    <phoneticPr fontId="1"/>
  </si>
  <si>
    <t>落葉しぐれ</t>
    <phoneticPr fontId="1"/>
  </si>
  <si>
    <t>誰か故郷を思わざる</t>
    <phoneticPr fontId="1"/>
  </si>
  <si>
    <t>赤色エレジー</t>
    <phoneticPr fontId="1"/>
  </si>
  <si>
    <t>愛のメモリー</t>
    <phoneticPr fontId="1"/>
  </si>
  <si>
    <t>さよなら背番号16</t>
    <phoneticPr fontId="1"/>
  </si>
  <si>
    <t>かすりの女と背広の男</t>
    <phoneticPr fontId="1"/>
  </si>
  <si>
    <t>あゝ大阪城</t>
    <phoneticPr fontId="1"/>
  </si>
  <si>
    <t>おまえに</t>
    <phoneticPr fontId="1"/>
  </si>
  <si>
    <t>奥飛騨慕情</t>
    <phoneticPr fontId="1"/>
  </si>
  <si>
    <t>北へ</t>
    <phoneticPr fontId="1"/>
  </si>
  <si>
    <t>別れの日に</t>
    <phoneticPr fontId="1"/>
  </si>
  <si>
    <t>雪椿</t>
    <phoneticPr fontId="1"/>
  </si>
  <si>
    <t>契り</t>
    <phoneticPr fontId="1"/>
  </si>
  <si>
    <t>氷雨</t>
    <phoneticPr fontId="1"/>
  </si>
  <si>
    <t>おまえに</t>
    <phoneticPr fontId="1"/>
  </si>
  <si>
    <t>昔の名前で出ています</t>
    <phoneticPr fontId="1"/>
  </si>
  <si>
    <t>【加藤　敏樹】</t>
    <phoneticPr fontId="1"/>
  </si>
  <si>
    <t>おまえにやすらぎを</t>
    <phoneticPr fontId="1"/>
  </si>
  <si>
    <t>旭川ブルース</t>
    <phoneticPr fontId="1"/>
  </si>
  <si>
    <t>他人じゃないの</t>
    <phoneticPr fontId="1"/>
  </si>
  <si>
    <t>しおさいの詩</t>
    <phoneticPr fontId="1"/>
  </si>
  <si>
    <t>北国の街</t>
    <phoneticPr fontId="1"/>
  </si>
  <si>
    <r>
      <t>二人の世界</t>
    </r>
    <r>
      <rPr>
        <sz val="9"/>
        <color theme="1"/>
        <rFont val="ＭＳ Ｐゴシック"/>
        <family val="3"/>
        <charset val="128"/>
        <scheme val="minor"/>
      </rPr>
      <t>(あおい輝彦)</t>
    </r>
    <rPh sb="9" eb="11">
      <t>テルヒコ</t>
    </rPh>
    <phoneticPr fontId="1"/>
  </si>
  <si>
    <t>温故知新(島津亜矢)</t>
    <rPh sb="5" eb="7">
      <t>シマヅ</t>
    </rPh>
    <rPh sb="7" eb="9">
      <t>アヤ</t>
    </rPh>
    <phoneticPr fontId="1"/>
  </si>
  <si>
    <t>京都南カラオケ同好会　２０１８年１月～６月</t>
    <rPh sb="15" eb="16">
      <t>ネン</t>
    </rPh>
    <rPh sb="17" eb="18">
      <t>ツキ</t>
    </rPh>
    <rPh sb="20" eb="21">
      <t>ツキ</t>
    </rPh>
    <phoneticPr fontId="1"/>
  </si>
  <si>
    <t>2018上</t>
    <rPh sb="4" eb="5">
      <t>ウエ</t>
    </rPh>
    <phoneticPr fontId="1"/>
  </si>
  <si>
    <t>池西　興平</t>
    <rPh sb="0" eb="2">
      <t>イケニシ</t>
    </rPh>
    <rPh sb="3" eb="4">
      <t>オコ</t>
    </rPh>
    <rPh sb="4" eb="5">
      <t>タイ</t>
    </rPh>
    <phoneticPr fontId="1"/>
  </si>
  <si>
    <t>横山　恭三</t>
    <rPh sb="0" eb="2">
      <t>ヨコヤマ</t>
    </rPh>
    <rPh sb="3" eb="5">
      <t>キョウゾウ</t>
    </rPh>
    <phoneticPr fontId="1"/>
  </si>
  <si>
    <t>横山　恭三</t>
    <rPh sb="0" eb="2">
      <t>ヨコヤマ</t>
    </rPh>
    <rPh sb="3" eb="5">
      <t>キョウゾウ</t>
    </rPh>
    <phoneticPr fontId="1"/>
  </si>
  <si>
    <t>御殿山</t>
    <rPh sb="0" eb="3">
      <t>ゴテンヤマ</t>
    </rPh>
    <phoneticPr fontId="1"/>
  </si>
  <si>
    <t>洛陽（ﾗｸﾖｳ）</t>
    <phoneticPr fontId="1"/>
  </si>
  <si>
    <t>朝陽（ｱｻﾋ）のまえに</t>
    <phoneticPr fontId="1"/>
  </si>
  <si>
    <t>下町の太陽</t>
    <phoneticPr fontId="1"/>
  </si>
  <si>
    <t>太陽がくれた季節</t>
    <phoneticPr fontId="1"/>
  </si>
  <si>
    <t>陽はまた昇る</t>
    <phoneticPr fontId="1"/>
  </si>
  <si>
    <t>佐渡の夕笛</t>
    <phoneticPr fontId="1"/>
  </si>
  <si>
    <t>早鞆（ﾊﾔﾄﾓ）の瀬戸</t>
    <phoneticPr fontId="1"/>
  </si>
  <si>
    <t>新庄（ｼﾝｼﾞｮｳ）恋しや</t>
    <phoneticPr fontId="1"/>
  </si>
  <si>
    <t>心（ｺｺﾛ）</t>
    <phoneticPr fontId="1"/>
  </si>
  <si>
    <t>肱川（ﾋｼﾞｶﾜ）あらし</t>
    <phoneticPr fontId="1"/>
  </si>
  <si>
    <t>寒い朝</t>
    <phoneticPr fontId="1"/>
  </si>
  <si>
    <t>江梨子（ｴﾘｺ）</t>
    <phoneticPr fontId="1"/>
  </si>
  <si>
    <t>シクラメンのかほり</t>
    <phoneticPr fontId="1"/>
  </si>
  <si>
    <t>ラブユー東京</t>
    <phoneticPr fontId="1"/>
  </si>
  <si>
    <t>よせばいいのに</t>
    <phoneticPr fontId="1"/>
  </si>
  <si>
    <t>若い広場</t>
    <phoneticPr fontId="1"/>
  </si>
  <si>
    <t>青いダイヤモンド</t>
    <phoneticPr fontId="1"/>
  </si>
  <si>
    <t>明日（ｱｽ）はどこから</t>
    <phoneticPr fontId="1"/>
  </si>
  <si>
    <t>残（ﾉｺ）んの月</t>
    <phoneticPr fontId="1"/>
  </si>
  <si>
    <t>ＰＲＩＤＥ</t>
    <phoneticPr fontId="1"/>
  </si>
  <si>
    <t>戦争を知らない子供達</t>
    <phoneticPr fontId="1"/>
  </si>
  <si>
    <t>学生街の喫茶店</t>
    <phoneticPr fontId="1"/>
  </si>
  <si>
    <t>あの素晴らしい愛をもう一度</t>
    <phoneticPr fontId="1"/>
  </si>
  <si>
    <t>また逢う日まで</t>
    <phoneticPr fontId="1"/>
  </si>
  <si>
    <t>絶唱（ｾﾞｯｼｮｳ）</t>
    <phoneticPr fontId="1"/>
  </si>
  <si>
    <t>高原のお嬢さん</t>
    <phoneticPr fontId="1"/>
  </si>
  <si>
    <t>ふたりの大阪</t>
    <phoneticPr fontId="1"/>
  </si>
  <si>
    <t>よせばいいのに</t>
    <phoneticPr fontId="1"/>
  </si>
  <si>
    <t>加賀の女（ﾋﾄ）</t>
    <phoneticPr fontId="1"/>
  </si>
  <si>
    <t>山河（ｻﾝｶﾞ）</t>
    <phoneticPr fontId="1"/>
  </si>
  <si>
    <t>新潟ブルース</t>
    <phoneticPr fontId="1"/>
  </si>
  <si>
    <t>歩</t>
    <phoneticPr fontId="1"/>
  </si>
  <si>
    <t>追憶</t>
    <phoneticPr fontId="1"/>
  </si>
  <si>
    <t>時には母のない子のように</t>
    <phoneticPr fontId="1"/>
  </si>
  <si>
    <t>浪花節だよ人生は</t>
    <phoneticPr fontId="1"/>
  </si>
  <si>
    <t>津軽海峡冬景色</t>
    <phoneticPr fontId="1"/>
  </si>
  <si>
    <t>北国の街</t>
    <phoneticPr fontId="1"/>
  </si>
  <si>
    <t>初恋の人</t>
    <phoneticPr fontId="1"/>
  </si>
  <si>
    <t>旅愁</t>
    <phoneticPr fontId="1"/>
  </si>
  <si>
    <t>少しは私に愛をください</t>
    <phoneticPr fontId="1"/>
  </si>
  <si>
    <t>花咲く乙女たち</t>
    <phoneticPr fontId="1"/>
  </si>
  <si>
    <t>終着駅</t>
    <phoneticPr fontId="1"/>
  </si>
  <si>
    <t>虹と雪のバラード</t>
    <phoneticPr fontId="1"/>
  </si>
  <si>
    <t>白雲の城</t>
    <phoneticPr fontId="1"/>
  </si>
  <si>
    <t>冬物語</t>
    <phoneticPr fontId="1"/>
  </si>
  <si>
    <t>冬の稲妻</t>
    <phoneticPr fontId="1"/>
  </si>
  <si>
    <t>宇和島別れ波</t>
    <phoneticPr fontId="1"/>
  </si>
  <si>
    <t>飛騨の恋唄</t>
    <phoneticPr fontId="1"/>
  </si>
  <si>
    <t>速水瀬戸（ﾊﾔｽｲﾉｾﾄ）</t>
    <phoneticPr fontId="1"/>
  </si>
  <si>
    <t>二人でお酒を</t>
    <phoneticPr fontId="1"/>
  </si>
  <si>
    <t>霧の中の少女</t>
    <phoneticPr fontId="1"/>
  </si>
  <si>
    <t>ウナ・セラ・ディ東京</t>
    <phoneticPr fontId="1"/>
  </si>
  <si>
    <t>ミヨチャン</t>
    <phoneticPr fontId="1"/>
  </si>
  <si>
    <t>花嫁</t>
    <phoneticPr fontId="1"/>
  </si>
  <si>
    <t>山河</t>
    <phoneticPr fontId="1"/>
  </si>
  <si>
    <t>時の過ぎゆくままに</t>
    <phoneticPr fontId="1"/>
  </si>
  <si>
    <t>酔歌（ｽｲｶ）</t>
    <phoneticPr fontId="1"/>
  </si>
  <si>
    <t>北の宿から</t>
    <phoneticPr fontId="1"/>
  </si>
  <si>
    <t>明日があるさ</t>
    <phoneticPr fontId="1"/>
  </si>
  <si>
    <t>見上げてごらん夜の星を</t>
    <phoneticPr fontId="1"/>
  </si>
  <si>
    <t>舞鶴おんな雨</t>
    <phoneticPr fontId="1"/>
  </si>
  <si>
    <t>男の決心</t>
    <phoneticPr fontId="1"/>
  </si>
  <si>
    <t>宵待ち灯り</t>
    <phoneticPr fontId="1"/>
  </si>
  <si>
    <t>ベサメムーチョ</t>
    <phoneticPr fontId="1"/>
  </si>
  <si>
    <t>愛しき日々（ｲﾄｼｷﾋﾋﾞ）</t>
    <phoneticPr fontId="1"/>
  </si>
  <si>
    <t>しおさいの詩（ｳﾀ）</t>
    <phoneticPr fontId="1"/>
  </si>
  <si>
    <t>旅愁</t>
    <phoneticPr fontId="1"/>
  </si>
  <si>
    <t>北国の街</t>
    <phoneticPr fontId="1"/>
  </si>
  <si>
    <t>思案橋ブルース</t>
    <phoneticPr fontId="1"/>
  </si>
  <si>
    <t>星影のワルツ</t>
    <phoneticPr fontId="1"/>
  </si>
  <si>
    <t>夜霧の第二国道</t>
    <phoneticPr fontId="1"/>
  </si>
  <si>
    <t>夜明けのブルース</t>
    <phoneticPr fontId="1"/>
  </si>
  <si>
    <t>足手まとい</t>
    <phoneticPr fontId="1"/>
  </si>
  <si>
    <t>怪傑ハリマオの歌</t>
    <phoneticPr fontId="1"/>
  </si>
  <si>
    <t>東京五輪音頭</t>
    <phoneticPr fontId="1"/>
  </si>
  <si>
    <t>鹿児島おはら節</t>
    <phoneticPr fontId="1"/>
  </si>
  <si>
    <t>古城</t>
    <phoneticPr fontId="1"/>
  </si>
  <si>
    <t>惜別の歌</t>
    <phoneticPr fontId="1"/>
  </si>
  <si>
    <t>津軽海峡・冬景色</t>
    <phoneticPr fontId="1"/>
  </si>
  <si>
    <t>おふくろ</t>
    <phoneticPr fontId="1"/>
  </si>
  <si>
    <t>ひとり寝の子守唄</t>
    <phoneticPr fontId="1"/>
  </si>
  <si>
    <t>赤いハンカチ</t>
    <phoneticPr fontId="1"/>
  </si>
  <si>
    <t>おゆき</t>
    <phoneticPr fontId="1"/>
  </si>
  <si>
    <t>思い出さがし</t>
    <phoneticPr fontId="1"/>
  </si>
  <si>
    <t>夫婦春秋（ﾐｮｳﾄｼｭﾝｼﾞｭｳ）</t>
    <phoneticPr fontId="1"/>
  </si>
  <si>
    <t>さよならはダンスの後に</t>
    <phoneticPr fontId="1"/>
  </si>
  <si>
    <t>ダンシング・ヒーロー</t>
    <phoneticPr fontId="1"/>
  </si>
  <si>
    <t>ダンスはうまく踊れない</t>
    <phoneticPr fontId="1"/>
  </si>
  <si>
    <t>ダンシング・オールナイト</t>
    <phoneticPr fontId="1"/>
  </si>
  <si>
    <t>船折瀬戸（ﾌﾅｵﾘｾﾄ）</t>
    <phoneticPr fontId="1"/>
  </si>
  <si>
    <t>おけさ渡り鳥</t>
    <phoneticPr fontId="1"/>
  </si>
  <si>
    <t>千島桜（ﾁｼﾏｻﾞｸﾗ）</t>
    <phoneticPr fontId="1"/>
  </si>
  <si>
    <t>夫婦人情（ﾐｮｳﾄﾆﾝｼﾞｮｳ）</t>
    <phoneticPr fontId="1"/>
  </si>
  <si>
    <t>浪漫飛行</t>
    <phoneticPr fontId="1"/>
  </si>
  <si>
    <t>誰もいない海</t>
    <phoneticPr fontId="1"/>
  </si>
  <si>
    <t>二人の世界</t>
    <phoneticPr fontId="1"/>
  </si>
  <si>
    <t>花嫁</t>
    <phoneticPr fontId="1"/>
  </si>
  <si>
    <t>みちのく一人旅</t>
    <phoneticPr fontId="1"/>
  </si>
  <si>
    <t>女のかぞえ歌</t>
    <phoneticPr fontId="1"/>
  </si>
  <si>
    <t>さらば恋人</t>
    <phoneticPr fontId="1"/>
  </si>
  <si>
    <t>君は心の妻だから</t>
    <phoneticPr fontId="1"/>
  </si>
  <si>
    <t>ふりむかないで</t>
    <phoneticPr fontId="1"/>
  </si>
  <si>
    <t>学生街の喫茶店</t>
    <phoneticPr fontId="1"/>
  </si>
  <si>
    <t>北の旅人</t>
    <phoneticPr fontId="1"/>
  </si>
  <si>
    <t>ふれあい</t>
    <phoneticPr fontId="1"/>
  </si>
  <si>
    <t>哀愁の夜</t>
    <phoneticPr fontId="1"/>
  </si>
  <si>
    <t>面影</t>
    <phoneticPr fontId="1"/>
  </si>
  <si>
    <t>熱き心に</t>
    <phoneticPr fontId="1"/>
  </si>
  <si>
    <t>赤いグラス</t>
    <phoneticPr fontId="1"/>
  </si>
  <si>
    <t>異国の丘</t>
    <phoneticPr fontId="1"/>
  </si>
  <si>
    <t>なみだ恋</t>
    <phoneticPr fontId="1"/>
  </si>
  <si>
    <t>おんなの宿</t>
    <phoneticPr fontId="1"/>
  </si>
  <si>
    <t>季節の中で</t>
    <phoneticPr fontId="1"/>
  </si>
  <si>
    <t>恋のバカンス</t>
    <phoneticPr fontId="1"/>
  </si>
  <si>
    <t>踊り子</t>
    <phoneticPr fontId="1"/>
  </si>
  <si>
    <t>サライ</t>
    <phoneticPr fontId="1"/>
  </si>
  <si>
    <t>望郷</t>
    <phoneticPr fontId="1"/>
  </si>
  <si>
    <t>北海道函館本線</t>
    <phoneticPr fontId="1"/>
  </si>
  <si>
    <t>ぬれて大阪</t>
    <phoneticPr fontId="1"/>
  </si>
  <si>
    <t>雪国</t>
    <phoneticPr fontId="1"/>
  </si>
  <si>
    <t>ふたりの夜明け</t>
    <phoneticPr fontId="1"/>
  </si>
  <si>
    <t>そして神戸</t>
    <phoneticPr fontId="1"/>
  </si>
  <si>
    <t>【北條利男】</t>
    <phoneticPr fontId="1"/>
  </si>
  <si>
    <t>淡墨桜（ｳｽｽﾞﾐｻﾞｸﾗ）</t>
    <phoneticPr fontId="1"/>
  </si>
  <si>
    <t>おまえがいたから俺がいる</t>
    <phoneticPr fontId="1"/>
  </si>
  <si>
    <t>海猫挽歌（ｳﾐﾈｺﾊﾞﾝｶ）</t>
    <phoneticPr fontId="1"/>
  </si>
  <si>
    <t>東京陽炎（ﾄｳｷｮｳｶｹﾞﾛｳ）</t>
    <phoneticPr fontId="1"/>
  </si>
  <si>
    <t>おさげと花と地蔵さんと</t>
    <phoneticPr fontId="1"/>
  </si>
  <si>
    <t>仲間たち</t>
    <phoneticPr fontId="1"/>
  </si>
  <si>
    <t>ふるさとのはなしをしよう</t>
    <phoneticPr fontId="1"/>
  </si>
  <si>
    <t>若いお巡りさん</t>
    <phoneticPr fontId="1"/>
  </si>
  <si>
    <t>愛ちゃんはお嫁に</t>
    <phoneticPr fontId="1"/>
  </si>
  <si>
    <t>高原の駅よさようなら</t>
    <phoneticPr fontId="1"/>
  </si>
  <si>
    <t>星屑の町</t>
    <phoneticPr fontId="1"/>
  </si>
  <si>
    <t>サザンカ</t>
    <phoneticPr fontId="1"/>
  </si>
  <si>
    <t>人生夢将棋</t>
    <phoneticPr fontId="1"/>
  </si>
  <si>
    <t>微笑みがえし</t>
    <phoneticPr fontId="1"/>
  </si>
  <si>
    <t>遥かな道</t>
    <phoneticPr fontId="1"/>
  </si>
  <si>
    <t>春一番</t>
    <phoneticPr fontId="1"/>
  </si>
  <si>
    <t>春の雨はやさしいはずなのに</t>
    <phoneticPr fontId="1"/>
  </si>
  <si>
    <t>春うらら</t>
    <phoneticPr fontId="1"/>
  </si>
  <si>
    <t>襟裳岬</t>
    <phoneticPr fontId="1"/>
  </si>
  <si>
    <t>千島桜</t>
    <phoneticPr fontId="1"/>
  </si>
  <si>
    <t>雨と涙に濡れて</t>
    <phoneticPr fontId="1"/>
  </si>
  <si>
    <t>来島（ｸﾙｼﾏ）海峡</t>
    <phoneticPr fontId="1"/>
  </si>
  <si>
    <t>水に咲く花・支笏湖</t>
    <phoneticPr fontId="1"/>
  </si>
  <si>
    <t>北帰行（ﾎｯｷｺｳ）</t>
    <phoneticPr fontId="1"/>
  </si>
  <si>
    <t>信濃川慕情</t>
    <phoneticPr fontId="1"/>
  </si>
  <si>
    <t>加賀の女（ﾋﾄ）</t>
    <phoneticPr fontId="1"/>
  </si>
  <si>
    <t>石狩挽歌</t>
    <phoneticPr fontId="1"/>
  </si>
  <si>
    <t>忘れな草をあなたに</t>
    <phoneticPr fontId="1"/>
  </si>
  <si>
    <t>東京は恋する</t>
    <phoneticPr fontId="1"/>
  </si>
  <si>
    <t>恋物語</t>
    <phoneticPr fontId="1"/>
  </si>
  <si>
    <t>星の降る里</t>
    <phoneticPr fontId="1"/>
  </si>
  <si>
    <t>雨の木屋町</t>
    <phoneticPr fontId="1"/>
  </si>
  <si>
    <t>幸せ古希祝</t>
    <phoneticPr fontId="1"/>
  </si>
  <si>
    <t>夕月（ﾕｳﾂﾞｷ）おけさ</t>
    <phoneticPr fontId="1"/>
  </si>
  <si>
    <t>遠くへ行きたい</t>
    <phoneticPr fontId="1"/>
  </si>
  <si>
    <t>青春サイクリング</t>
    <phoneticPr fontId="1"/>
  </si>
  <si>
    <t>憧れのハワイ航路</t>
    <phoneticPr fontId="1"/>
  </si>
  <si>
    <t>踊り子</t>
    <phoneticPr fontId="1"/>
  </si>
  <si>
    <t>花は咲く</t>
    <phoneticPr fontId="1"/>
  </si>
  <si>
    <t>夢追い酒</t>
    <phoneticPr fontId="1"/>
  </si>
  <si>
    <t>北の旅人</t>
    <phoneticPr fontId="1"/>
  </si>
  <si>
    <t>北上夜曲</t>
    <phoneticPr fontId="1"/>
  </si>
  <si>
    <t>花冷え</t>
    <phoneticPr fontId="1"/>
  </si>
  <si>
    <t>望郷酒場</t>
    <phoneticPr fontId="1"/>
  </si>
  <si>
    <t>吾亦紅（ﾜﾚﾓｺｳ）</t>
    <phoneticPr fontId="1"/>
  </si>
  <si>
    <t>手酌酒</t>
    <phoneticPr fontId="1"/>
  </si>
  <si>
    <t>ジェラシー</t>
    <phoneticPr fontId="1"/>
  </si>
  <si>
    <t>愛はかげろう</t>
    <phoneticPr fontId="1"/>
  </si>
  <si>
    <t>水色のワルツ</t>
    <phoneticPr fontId="1"/>
  </si>
  <si>
    <t>哀愁のカサブランカ</t>
    <phoneticPr fontId="1"/>
  </si>
  <si>
    <t>女のブルース</t>
    <phoneticPr fontId="1"/>
  </si>
  <si>
    <t>圭子の夢は夜ひらく</t>
    <phoneticPr fontId="1"/>
  </si>
  <si>
    <t>男と女の破片（ｶｹﾗ）</t>
    <phoneticPr fontId="1"/>
  </si>
  <si>
    <t>ブルーライト・ヨコハマ</t>
    <phoneticPr fontId="1"/>
  </si>
  <si>
    <t>男と女の破片（ｶｹﾗ）</t>
    <phoneticPr fontId="1"/>
  </si>
  <si>
    <t>パズルを解かないで</t>
    <phoneticPr fontId="1"/>
  </si>
  <si>
    <t>恋歌綴り</t>
    <phoneticPr fontId="1"/>
  </si>
  <si>
    <t>雪哭き津軽（ﾕｷﾅｷﾂｶﾞﾙ）</t>
    <phoneticPr fontId="1"/>
  </si>
  <si>
    <t>道</t>
    <phoneticPr fontId="1"/>
  </si>
  <si>
    <t>望楼の果て</t>
    <phoneticPr fontId="1"/>
  </si>
  <si>
    <t>忍び川</t>
    <phoneticPr fontId="1"/>
  </si>
  <si>
    <t>ははの鞄</t>
    <phoneticPr fontId="1"/>
  </si>
  <si>
    <t>北のひとり星</t>
    <phoneticPr fontId="1"/>
  </si>
  <si>
    <t>宗谷本線比布駅（ﾋﾟｯﾌﾟｴｷ）</t>
    <phoneticPr fontId="1"/>
  </si>
  <si>
    <t>鳰の湖（ﾆｵﾉｳﾐ）</t>
    <phoneticPr fontId="1"/>
  </si>
  <si>
    <t>有明月夜</t>
    <phoneticPr fontId="1"/>
  </si>
  <si>
    <t>酒よ</t>
    <phoneticPr fontId="1"/>
  </si>
  <si>
    <t>港町涙町別れ町</t>
    <phoneticPr fontId="1"/>
  </si>
  <si>
    <t>愛のままに</t>
    <phoneticPr fontId="1"/>
  </si>
  <si>
    <t>恋のメキシカン・ロック</t>
    <phoneticPr fontId="1"/>
  </si>
  <si>
    <t>あゝ青春の胸の血は</t>
    <phoneticPr fontId="1"/>
  </si>
  <si>
    <t>初恋によろしく</t>
    <phoneticPr fontId="1"/>
  </si>
  <si>
    <t>おふくろさん</t>
    <phoneticPr fontId="1"/>
  </si>
  <si>
    <t>乳母車</t>
    <phoneticPr fontId="1"/>
  </si>
  <si>
    <t>無縁坂</t>
    <phoneticPr fontId="1"/>
  </si>
  <si>
    <t>さざんかの宿</t>
    <phoneticPr fontId="1"/>
  </si>
  <si>
    <t>釜山港へ帰れ</t>
    <phoneticPr fontId="1"/>
  </si>
  <si>
    <t>オホーツクの舟唄</t>
    <phoneticPr fontId="1"/>
  </si>
  <si>
    <t>津軽海峡・冬景色</t>
    <phoneticPr fontId="1"/>
  </si>
  <si>
    <t>東京流れ者</t>
    <phoneticPr fontId="1"/>
  </si>
  <si>
    <t>つぐない</t>
    <phoneticPr fontId="1"/>
  </si>
  <si>
    <t>新妻に捧げる歌</t>
    <phoneticPr fontId="1"/>
  </si>
  <si>
    <t>珍島物語（ﾁﾝﾄﾞﾓﾉｶﾞﾀﾘ）</t>
    <phoneticPr fontId="1"/>
  </si>
  <si>
    <t>王将</t>
    <phoneticPr fontId="1"/>
  </si>
  <si>
    <t>孫（女の子バージョン）</t>
    <phoneticPr fontId="1"/>
  </si>
  <si>
    <t>湯の町エレジー</t>
    <phoneticPr fontId="1"/>
  </si>
  <si>
    <t>古城</t>
    <phoneticPr fontId="1"/>
  </si>
  <si>
    <t>夕焼けトンビ</t>
    <phoneticPr fontId="1"/>
  </si>
  <si>
    <t>センチメンタル・トーキョー</t>
    <phoneticPr fontId="1"/>
  </si>
  <si>
    <t>霧の中の少女</t>
    <phoneticPr fontId="1"/>
  </si>
  <si>
    <t>まだ見ぬ君を恋うる歌</t>
    <phoneticPr fontId="1"/>
  </si>
  <si>
    <t>桃色吐息</t>
    <phoneticPr fontId="1"/>
  </si>
  <si>
    <t>北空港</t>
    <phoneticPr fontId="1"/>
  </si>
  <si>
    <t>酔歌（ｽｲｶ）</t>
    <phoneticPr fontId="1"/>
  </si>
  <si>
    <t>怪傑ハリマオの歌</t>
    <phoneticPr fontId="1"/>
  </si>
  <si>
    <t>熱き心に</t>
    <phoneticPr fontId="1"/>
  </si>
  <si>
    <t>長い夜</t>
    <phoneticPr fontId="1"/>
  </si>
  <si>
    <t>みだれ髪</t>
    <phoneticPr fontId="1"/>
  </si>
  <si>
    <t>夕子の涙</t>
    <phoneticPr fontId="1"/>
  </si>
  <si>
    <t>ふたりでよかった</t>
    <phoneticPr fontId="1"/>
  </si>
  <si>
    <t>不思議なピーチパイ</t>
    <phoneticPr fontId="1"/>
  </si>
  <si>
    <t>孔雀の純情</t>
    <phoneticPr fontId="1"/>
  </si>
  <si>
    <t>モンテカルロで乾杯</t>
    <phoneticPr fontId="1"/>
  </si>
  <si>
    <t>カスバの女</t>
    <phoneticPr fontId="1"/>
  </si>
  <si>
    <t>飛んでイスタンブール</t>
    <phoneticPr fontId="1"/>
  </si>
  <si>
    <t>ローマの雨</t>
    <phoneticPr fontId="1"/>
  </si>
  <si>
    <t>小さな日記</t>
    <phoneticPr fontId="1"/>
  </si>
  <si>
    <t>小さなスナック</t>
    <phoneticPr fontId="1"/>
  </si>
  <si>
    <t>君恋し</t>
    <phoneticPr fontId="1"/>
  </si>
  <si>
    <t>人生いろいろ</t>
    <phoneticPr fontId="1"/>
  </si>
  <si>
    <t>凛として</t>
    <phoneticPr fontId="1"/>
  </si>
  <si>
    <t>ふたりの始発駅</t>
    <phoneticPr fontId="1"/>
  </si>
  <si>
    <t>大連の街から</t>
    <phoneticPr fontId="1"/>
  </si>
  <si>
    <t>望郷列車</t>
    <phoneticPr fontId="1"/>
  </si>
  <si>
    <t>雨の中の二人</t>
    <phoneticPr fontId="1"/>
  </si>
  <si>
    <t>夕日の波止場</t>
    <phoneticPr fontId="1"/>
  </si>
  <si>
    <t>うたかたの女</t>
    <phoneticPr fontId="1"/>
  </si>
  <si>
    <t>旅ひとり</t>
    <phoneticPr fontId="1"/>
  </si>
  <si>
    <t>浮橋（ｳｷﾊｼ）情話</t>
    <phoneticPr fontId="1"/>
  </si>
  <si>
    <t>袖しぐれ</t>
    <phoneticPr fontId="1"/>
  </si>
  <si>
    <t>あき子慕情</t>
    <phoneticPr fontId="1"/>
  </si>
  <si>
    <t>愛の執念</t>
    <phoneticPr fontId="1"/>
  </si>
  <si>
    <t>おもいで酒</t>
    <phoneticPr fontId="1"/>
  </si>
  <si>
    <t>星影のワルツ</t>
    <phoneticPr fontId="1"/>
  </si>
  <si>
    <t>霧子のタンゴ</t>
    <phoneticPr fontId="1"/>
  </si>
  <si>
    <t>川は流れる</t>
    <phoneticPr fontId="1"/>
  </si>
  <si>
    <t>骨まで愛して</t>
    <phoneticPr fontId="1"/>
  </si>
  <si>
    <t>矢切の渡し</t>
    <phoneticPr fontId="1"/>
  </si>
  <si>
    <t>舟唄</t>
    <phoneticPr fontId="1"/>
  </si>
  <si>
    <t>喝采</t>
    <phoneticPr fontId="1"/>
  </si>
  <si>
    <t>港町涙町別れ町</t>
    <phoneticPr fontId="1"/>
  </si>
  <si>
    <t>夢の橋</t>
    <phoneticPr fontId="1"/>
  </si>
  <si>
    <t>そんな夕子にほれました</t>
    <phoneticPr fontId="1"/>
  </si>
  <si>
    <t>長崎は今日も雨だった</t>
    <phoneticPr fontId="1"/>
  </si>
  <si>
    <t>亜麻色の髪の乙女</t>
    <phoneticPr fontId="1"/>
  </si>
  <si>
    <t>霧の中の少女</t>
    <phoneticPr fontId="1"/>
  </si>
  <si>
    <t>わかってください</t>
    <phoneticPr fontId="1"/>
  </si>
  <si>
    <t>すきま風</t>
    <phoneticPr fontId="1"/>
  </si>
  <si>
    <t>シャボン玉の恋</t>
    <phoneticPr fontId="1"/>
  </si>
  <si>
    <t>いいじゃない</t>
    <phoneticPr fontId="1"/>
  </si>
  <si>
    <t>恋唄</t>
    <phoneticPr fontId="1"/>
  </si>
  <si>
    <t>新宿・みなと町</t>
    <phoneticPr fontId="1"/>
  </si>
  <si>
    <t>湖愁</t>
    <phoneticPr fontId="1"/>
  </si>
  <si>
    <t>京都南カラオケ同好会　２０１８年７月～１２月</t>
    <rPh sb="15" eb="16">
      <t>ネン</t>
    </rPh>
    <rPh sb="17" eb="18">
      <t>ツキ</t>
    </rPh>
    <rPh sb="21" eb="22">
      <t>ツキ</t>
    </rPh>
    <phoneticPr fontId="1"/>
  </si>
  <si>
    <t>船木　謙治</t>
    <phoneticPr fontId="1"/>
  </si>
  <si>
    <t>2018下</t>
    <rPh sb="4" eb="5">
      <t>シタ</t>
    </rPh>
    <phoneticPr fontId="1"/>
  </si>
  <si>
    <t>九頭竜川</t>
    <phoneticPr fontId="1"/>
  </si>
  <si>
    <t>男の決心</t>
    <phoneticPr fontId="1"/>
  </si>
  <si>
    <t>男の友情</t>
    <phoneticPr fontId="1"/>
  </si>
  <si>
    <t>酒場にて</t>
    <phoneticPr fontId="1"/>
  </si>
  <si>
    <t>また逢う日まで</t>
    <phoneticPr fontId="1"/>
  </si>
  <si>
    <t>君恋し</t>
    <phoneticPr fontId="1"/>
  </si>
  <si>
    <t>いい日旅立ち</t>
    <phoneticPr fontId="1"/>
  </si>
  <si>
    <t>手紙</t>
    <phoneticPr fontId="1"/>
  </si>
  <si>
    <t>ノラ</t>
    <phoneticPr fontId="1"/>
  </si>
  <si>
    <t>かもめが翔んだ日</t>
    <phoneticPr fontId="1"/>
  </si>
  <si>
    <t>夜の銀狐</t>
    <phoneticPr fontId="1"/>
  </si>
  <si>
    <t>花と蝶</t>
    <phoneticPr fontId="1"/>
  </si>
  <si>
    <t>さざんかの宿</t>
    <phoneticPr fontId="1"/>
  </si>
  <si>
    <t>北のひとり星</t>
    <phoneticPr fontId="1"/>
  </si>
  <si>
    <t>母の鞄</t>
    <phoneticPr fontId="1"/>
  </si>
  <si>
    <t>あばれ太鼓～無法一代入り</t>
    <phoneticPr fontId="1"/>
  </si>
  <si>
    <t>津軽おとこ節</t>
    <phoneticPr fontId="1"/>
  </si>
  <si>
    <t>五山の送り火</t>
    <phoneticPr fontId="1"/>
  </si>
  <si>
    <t>北岳</t>
    <phoneticPr fontId="1"/>
  </si>
  <si>
    <t>酒よ</t>
    <phoneticPr fontId="1"/>
  </si>
  <si>
    <t>サライ</t>
    <phoneticPr fontId="1"/>
  </si>
  <si>
    <t>旅人よ</t>
    <phoneticPr fontId="1"/>
  </si>
  <si>
    <t>みちのく一人旅</t>
    <phoneticPr fontId="1"/>
  </si>
  <si>
    <t>伊那のふる里</t>
    <phoneticPr fontId="1"/>
  </si>
  <si>
    <t>百夜行（ﾋｬｸﾔｺｳ）</t>
    <phoneticPr fontId="1"/>
  </si>
  <si>
    <t>宵待ち灯り</t>
    <phoneticPr fontId="1"/>
  </si>
  <si>
    <t>旭川のおんな</t>
    <phoneticPr fontId="1"/>
  </si>
  <si>
    <t>そして神戸</t>
    <phoneticPr fontId="1"/>
  </si>
  <si>
    <t>人生いろいろ</t>
    <phoneticPr fontId="1"/>
  </si>
  <si>
    <t>新潟ブルース</t>
    <phoneticPr fontId="1"/>
  </si>
  <si>
    <t>俺たちの旅</t>
    <phoneticPr fontId="1"/>
  </si>
  <si>
    <t>皆の衆</t>
    <phoneticPr fontId="1"/>
  </si>
  <si>
    <t>涙の連絡船</t>
    <phoneticPr fontId="1"/>
  </si>
  <si>
    <t>哀愁列車</t>
    <phoneticPr fontId="1"/>
  </si>
  <si>
    <t>達者でな</t>
    <phoneticPr fontId="1"/>
  </si>
  <si>
    <t>星屑の街</t>
    <phoneticPr fontId="1"/>
  </si>
  <si>
    <t>センチメンタル・トーキョー</t>
    <phoneticPr fontId="1"/>
  </si>
  <si>
    <t>古城</t>
    <phoneticPr fontId="1"/>
  </si>
  <si>
    <t>勝負の花道</t>
    <phoneticPr fontId="1"/>
  </si>
  <si>
    <t>闘う戦士（ﾓﾉ）たちへ愛を込めて</t>
    <phoneticPr fontId="1"/>
  </si>
  <si>
    <t>糸</t>
    <phoneticPr fontId="1"/>
  </si>
  <si>
    <t>しゃぼん玉</t>
    <phoneticPr fontId="1"/>
  </si>
  <si>
    <t>コモエスタ赤坂</t>
    <phoneticPr fontId="1"/>
  </si>
  <si>
    <t>浜辺の歌</t>
    <phoneticPr fontId="1"/>
  </si>
  <si>
    <t>椰子（ﾔｼ）の実</t>
    <phoneticPr fontId="1"/>
  </si>
  <si>
    <t>ランナウェイ</t>
    <phoneticPr fontId="1"/>
  </si>
  <si>
    <t>愛の園</t>
    <phoneticPr fontId="1"/>
  </si>
  <si>
    <t>男のひとり言</t>
    <phoneticPr fontId="1"/>
  </si>
  <si>
    <t>中の島ブルース</t>
    <phoneticPr fontId="1"/>
  </si>
  <si>
    <t>京都慕情</t>
    <phoneticPr fontId="1"/>
  </si>
  <si>
    <t>都会の天使たち</t>
    <phoneticPr fontId="1"/>
  </si>
  <si>
    <t>もう涙はいらない</t>
    <phoneticPr fontId="1"/>
  </si>
  <si>
    <t>旅の終わりはお前</t>
    <phoneticPr fontId="1"/>
  </si>
  <si>
    <t>東京砂漠</t>
    <phoneticPr fontId="1"/>
  </si>
  <si>
    <t>secret base～君がくれたもの～</t>
    <phoneticPr fontId="1"/>
  </si>
  <si>
    <t>夏疾風（ﾅﾂﾊﾔﾃ）</t>
    <phoneticPr fontId="1"/>
  </si>
  <si>
    <t>世界でいちばん熱い夏</t>
    <phoneticPr fontId="1"/>
  </si>
  <si>
    <t>みれん舟</t>
    <phoneticPr fontId="1"/>
  </si>
  <si>
    <t>男の決心</t>
    <phoneticPr fontId="1"/>
  </si>
  <si>
    <t>未練の風が吹く</t>
    <phoneticPr fontId="1"/>
  </si>
  <si>
    <t>洲崎（ｽﾉｻｷ）みれん</t>
    <phoneticPr fontId="1"/>
  </si>
  <si>
    <t>恋花彩々（ｺｲﾊﾞﾅｻｲｻｲ）</t>
    <phoneticPr fontId="1"/>
  </si>
  <si>
    <t>水に咲く支笏湖へ</t>
    <phoneticPr fontId="1"/>
  </si>
  <si>
    <t>由良川慕情</t>
    <phoneticPr fontId="1"/>
  </si>
  <si>
    <t>とんぼ</t>
    <phoneticPr fontId="1"/>
  </si>
  <si>
    <t>雨の慕情</t>
    <phoneticPr fontId="1"/>
  </si>
  <si>
    <t>星影のワルツ</t>
    <phoneticPr fontId="1"/>
  </si>
  <si>
    <t>無錫旅情</t>
    <phoneticPr fontId="1"/>
  </si>
  <si>
    <t>昴</t>
    <phoneticPr fontId="1"/>
  </si>
  <si>
    <t>悲しみは駆け足でやってくる</t>
    <phoneticPr fontId="1"/>
  </si>
  <si>
    <t>サチコ</t>
    <phoneticPr fontId="1"/>
  </si>
  <si>
    <t>わたしの城下町</t>
    <phoneticPr fontId="1"/>
  </si>
  <si>
    <t>宗右衛門町ブルース</t>
    <phoneticPr fontId="1"/>
  </si>
  <si>
    <t>東京ブルース</t>
    <phoneticPr fontId="1"/>
  </si>
  <si>
    <t>霧子のタンゴ</t>
    <phoneticPr fontId="1"/>
  </si>
  <si>
    <t>友を送る歌</t>
    <phoneticPr fontId="1"/>
  </si>
  <si>
    <t>わが愛を星に祈りて</t>
    <phoneticPr fontId="1"/>
  </si>
  <si>
    <t>若い二人の心斎橋</t>
    <phoneticPr fontId="1"/>
  </si>
  <si>
    <t>愛のふれあい</t>
    <phoneticPr fontId="1"/>
  </si>
  <si>
    <t>愛の水中花</t>
    <phoneticPr fontId="1"/>
  </si>
  <si>
    <t>愛の園</t>
    <phoneticPr fontId="1"/>
  </si>
  <si>
    <t>赤いハンカチ</t>
    <phoneticPr fontId="1"/>
  </si>
  <si>
    <t>くちなしの花</t>
    <phoneticPr fontId="1"/>
  </si>
  <si>
    <t>青春サイクリング</t>
    <phoneticPr fontId="1"/>
  </si>
  <si>
    <t>憧れのハワイ航路</t>
    <phoneticPr fontId="1"/>
  </si>
  <si>
    <t>男の涙</t>
    <phoneticPr fontId="1"/>
  </si>
  <si>
    <t>青葉城恋歌</t>
    <phoneticPr fontId="1"/>
  </si>
  <si>
    <t>いい日旅立ち</t>
    <phoneticPr fontId="1"/>
  </si>
  <si>
    <t>古城</t>
    <phoneticPr fontId="1"/>
  </si>
  <si>
    <t>大阪ふたり雨</t>
    <phoneticPr fontId="1"/>
  </si>
  <si>
    <t>お嫁においで</t>
    <phoneticPr fontId="1"/>
  </si>
  <si>
    <t>おもいでの神戸</t>
    <phoneticPr fontId="1"/>
  </si>
  <si>
    <t>十三夜</t>
    <phoneticPr fontId="1"/>
  </si>
  <si>
    <t>勝手にしあがれ</t>
    <phoneticPr fontId="1"/>
  </si>
  <si>
    <t>火の河（ﾋﾉｶﾜ）</t>
    <phoneticPr fontId="1"/>
  </si>
  <si>
    <t>夢落葉</t>
    <phoneticPr fontId="1"/>
  </si>
  <si>
    <t>紅い川（ｱｶｲｶﾜ）</t>
    <phoneticPr fontId="1"/>
  </si>
  <si>
    <t>じょっぱりよされ</t>
    <phoneticPr fontId="1"/>
  </si>
  <si>
    <t>夜霧の第二国道</t>
    <phoneticPr fontId="1"/>
  </si>
  <si>
    <t>おさななじみ</t>
    <phoneticPr fontId="1"/>
  </si>
  <si>
    <t>想い出まくら</t>
    <phoneticPr fontId="1"/>
  </si>
  <si>
    <t>君こそわが命</t>
    <phoneticPr fontId="1"/>
  </si>
  <si>
    <t>白雪草</t>
    <phoneticPr fontId="1"/>
  </si>
  <si>
    <t>思い出の川</t>
    <phoneticPr fontId="1"/>
  </si>
  <si>
    <t>君がすべてさ</t>
    <phoneticPr fontId="1"/>
  </si>
  <si>
    <t>海の防人（ｻｷﾓﾘ）</t>
    <phoneticPr fontId="1"/>
  </si>
  <si>
    <t>エリカの花散る時</t>
    <phoneticPr fontId="1"/>
  </si>
  <si>
    <t>男の純情</t>
    <phoneticPr fontId="1"/>
  </si>
  <si>
    <t>哀愁列車</t>
    <phoneticPr fontId="1"/>
  </si>
  <si>
    <t>ここに幸あれ</t>
    <phoneticPr fontId="1"/>
  </si>
  <si>
    <t>365日の紙飛行機</t>
    <phoneticPr fontId="1"/>
  </si>
  <si>
    <t>アイデア</t>
    <phoneticPr fontId="1"/>
  </si>
  <si>
    <t>にじいろ</t>
    <phoneticPr fontId="1"/>
  </si>
  <si>
    <t>雨のち晴レルヤ</t>
    <phoneticPr fontId="1"/>
  </si>
  <si>
    <t>男の涙</t>
    <phoneticPr fontId="1"/>
  </si>
  <si>
    <t>雨の中の二人</t>
    <phoneticPr fontId="1"/>
  </si>
  <si>
    <t>仲間達</t>
    <phoneticPr fontId="1"/>
  </si>
  <si>
    <t>長崎の女</t>
    <phoneticPr fontId="1"/>
  </si>
  <si>
    <t>あの娘が泣いている波止場</t>
    <phoneticPr fontId="1"/>
  </si>
  <si>
    <t>花街の母</t>
    <phoneticPr fontId="1"/>
  </si>
  <si>
    <t>大利根月夜</t>
    <phoneticPr fontId="1"/>
  </si>
  <si>
    <t>小樽のひとよ</t>
    <phoneticPr fontId="1"/>
  </si>
  <si>
    <t>潮風を待つ少女</t>
    <phoneticPr fontId="1"/>
  </si>
  <si>
    <t>若者たち</t>
    <phoneticPr fontId="1"/>
  </si>
  <si>
    <t>愛のきずな</t>
    <phoneticPr fontId="1"/>
  </si>
  <si>
    <t>あゝリンドウの花咲けど</t>
    <phoneticPr fontId="1"/>
  </si>
  <si>
    <t>ナオミの夢</t>
    <phoneticPr fontId="1"/>
  </si>
  <si>
    <t>そんな夕子にほれました</t>
    <phoneticPr fontId="1"/>
  </si>
  <si>
    <t>サチコ</t>
    <phoneticPr fontId="1"/>
  </si>
  <si>
    <t>お富さん</t>
    <phoneticPr fontId="1"/>
  </si>
  <si>
    <t>霧の川</t>
    <phoneticPr fontId="1"/>
  </si>
  <si>
    <t>母なる海よ</t>
    <phoneticPr fontId="1"/>
  </si>
  <si>
    <t>儚な宿（ﾊｶﾅﾔﾄﾞ）</t>
    <phoneticPr fontId="1"/>
  </si>
  <si>
    <t>シクラメンのかほり</t>
    <phoneticPr fontId="1"/>
  </si>
  <si>
    <t>愛燦燦</t>
    <phoneticPr fontId="1"/>
  </si>
  <si>
    <t>千の風になって</t>
    <phoneticPr fontId="1"/>
  </si>
  <si>
    <t>いい日旅立ち</t>
    <phoneticPr fontId="1"/>
  </si>
  <si>
    <t>恋の季節</t>
    <phoneticPr fontId="1"/>
  </si>
  <si>
    <t>さよならをするために</t>
    <phoneticPr fontId="1"/>
  </si>
  <si>
    <t>抱擁</t>
    <phoneticPr fontId="1"/>
  </si>
  <si>
    <t>母の鞄</t>
    <phoneticPr fontId="1"/>
  </si>
  <si>
    <t>そして神戸</t>
    <phoneticPr fontId="1"/>
  </si>
  <si>
    <t>山谷ブルース</t>
    <phoneticPr fontId="1"/>
  </si>
  <si>
    <t>ノラ</t>
    <phoneticPr fontId="1"/>
  </si>
  <si>
    <t>演歌仲間（ｳﾀﾅｶﾏ）</t>
    <phoneticPr fontId="1"/>
  </si>
  <si>
    <t>男の涙</t>
    <phoneticPr fontId="1"/>
  </si>
  <si>
    <t>君だけを</t>
    <phoneticPr fontId="1"/>
  </si>
  <si>
    <t>雨に咲く花</t>
    <phoneticPr fontId="1"/>
  </si>
  <si>
    <t>おさげと花と地蔵さんと</t>
    <phoneticPr fontId="1"/>
  </si>
  <si>
    <t>岬の灯台</t>
    <phoneticPr fontId="1"/>
  </si>
  <si>
    <t>昴</t>
    <phoneticPr fontId="1"/>
  </si>
  <si>
    <t>粋な別れ</t>
    <phoneticPr fontId="1"/>
  </si>
  <si>
    <t>おんなの夢</t>
    <phoneticPr fontId="1"/>
  </si>
  <si>
    <t>ああ青春の胸の血は</t>
    <phoneticPr fontId="1"/>
  </si>
  <si>
    <t>鳰（ﾆｵ）の湖（ｳﾐ）</t>
    <phoneticPr fontId="1"/>
  </si>
  <si>
    <t>北の大地</t>
    <phoneticPr fontId="1"/>
  </si>
  <si>
    <t>みれん岬</t>
    <phoneticPr fontId="1"/>
  </si>
  <si>
    <t>遥かな道</t>
    <phoneticPr fontId="1"/>
  </si>
  <si>
    <t>海猫挽歌</t>
    <phoneticPr fontId="1"/>
  </si>
  <si>
    <t>酒場の角で</t>
    <phoneticPr fontId="1"/>
  </si>
  <si>
    <t>夕笛</t>
    <phoneticPr fontId="1"/>
  </si>
  <si>
    <t>木戸をあけて</t>
    <phoneticPr fontId="1"/>
  </si>
  <si>
    <t>月の法善寺横丁</t>
    <phoneticPr fontId="1"/>
  </si>
  <si>
    <t>六甲おろし</t>
    <phoneticPr fontId="1"/>
  </si>
  <si>
    <t>港町ブルース</t>
    <phoneticPr fontId="1"/>
  </si>
  <si>
    <t>惜別の歌</t>
    <phoneticPr fontId="1"/>
  </si>
  <si>
    <t>よこはまたそがれ</t>
    <phoneticPr fontId="1"/>
  </si>
  <si>
    <t>酒よ</t>
    <phoneticPr fontId="1"/>
  </si>
  <si>
    <t>おんな船頭唄</t>
    <phoneticPr fontId="1"/>
  </si>
  <si>
    <t>せんせい</t>
    <phoneticPr fontId="1"/>
  </si>
  <si>
    <t>柳ケ瀬ブルース</t>
    <phoneticPr fontId="1"/>
  </si>
  <si>
    <t>他人船</t>
    <phoneticPr fontId="1"/>
  </si>
  <si>
    <t>すきま風</t>
    <phoneticPr fontId="1"/>
  </si>
  <si>
    <t>酒よ</t>
    <phoneticPr fontId="1"/>
  </si>
  <si>
    <t>小指の思い出</t>
    <phoneticPr fontId="1"/>
  </si>
  <si>
    <t>夕月</t>
    <phoneticPr fontId="1"/>
  </si>
  <si>
    <t>詫びながら</t>
    <phoneticPr fontId="1"/>
  </si>
  <si>
    <t>幸せな結末</t>
    <phoneticPr fontId="1"/>
  </si>
  <si>
    <t>野風僧</t>
    <phoneticPr fontId="1"/>
  </si>
  <si>
    <t>愛しき日々</t>
    <phoneticPr fontId="1"/>
  </si>
  <si>
    <t>忘れていいの</t>
    <phoneticPr fontId="1"/>
  </si>
  <si>
    <t>ラブユー東京</t>
    <phoneticPr fontId="1"/>
  </si>
  <si>
    <t>思い出の渚</t>
    <phoneticPr fontId="1"/>
  </si>
  <si>
    <t>美しい十代</t>
    <phoneticPr fontId="1"/>
  </si>
  <si>
    <t>恋の町札幌</t>
    <phoneticPr fontId="1"/>
  </si>
  <si>
    <t>旅人よ</t>
    <phoneticPr fontId="1"/>
  </si>
  <si>
    <t>今日の日はさよなら</t>
    <phoneticPr fontId="1"/>
  </si>
  <si>
    <t>プライド</t>
    <phoneticPr fontId="1"/>
  </si>
  <si>
    <t>想い出が多すぎて</t>
    <phoneticPr fontId="1"/>
  </si>
  <si>
    <t>二人の世界</t>
    <phoneticPr fontId="1"/>
  </si>
  <si>
    <t>北酒場</t>
    <phoneticPr fontId="1"/>
  </si>
  <si>
    <t>吉備路（ｷﾋﾞｼﾞ）ひとり</t>
    <phoneticPr fontId="1"/>
  </si>
  <si>
    <t>聖母（ﾏﾄﾞﾝﾅ）たちのララバイ</t>
    <phoneticPr fontId="1"/>
  </si>
  <si>
    <t>いっそセレナーデ</t>
    <phoneticPr fontId="1"/>
  </si>
  <si>
    <t>プロポーズ</t>
    <phoneticPr fontId="1"/>
  </si>
  <si>
    <t>道</t>
    <phoneticPr fontId="1"/>
  </si>
  <si>
    <t>人生ど真ん中</t>
    <phoneticPr fontId="1"/>
  </si>
  <si>
    <t>ほとめきの風～久留米より</t>
    <phoneticPr fontId="1"/>
  </si>
  <si>
    <t>【山本賢三】</t>
    <phoneticPr fontId="1"/>
  </si>
  <si>
    <t>お岩木山</t>
    <phoneticPr fontId="1"/>
  </si>
  <si>
    <t>紅の傘</t>
    <phoneticPr fontId="1"/>
  </si>
  <si>
    <t>喝采</t>
    <phoneticPr fontId="1"/>
  </si>
  <si>
    <t>リンゴ花咲く故郷へ</t>
    <phoneticPr fontId="1"/>
  </si>
  <si>
    <t>アンコ椿は恋の花</t>
    <phoneticPr fontId="1"/>
  </si>
  <si>
    <t>傷だらけの人生</t>
    <phoneticPr fontId="1"/>
  </si>
  <si>
    <t>憧れのハワイ航路</t>
    <phoneticPr fontId="1"/>
  </si>
  <si>
    <t>望郷</t>
    <phoneticPr fontId="1"/>
  </si>
  <si>
    <t>男の涙</t>
    <phoneticPr fontId="1"/>
  </si>
  <si>
    <t>武田節</t>
    <phoneticPr fontId="1"/>
  </si>
  <si>
    <t>浪花節だよ人生は</t>
    <phoneticPr fontId="1"/>
  </si>
  <si>
    <t>恨み節</t>
    <phoneticPr fontId="1"/>
  </si>
  <si>
    <t>袖に降る雨</t>
    <phoneticPr fontId="1"/>
  </si>
  <si>
    <t>ぼたん雪</t>
    <phoneticPr fontId="1"/>
  </si>
  <si>
    <t>おにぎり</t>
    <phoneticPr fontId="1"/>
  </si>
  <si>
    <t>下北漁港</t>
    <phoneticPr fontId="1"/>
  </si>
  <si>
    <t>奥能登しぐれ</t>
    <phoneticPr fontId="1"/>
  </si>
  <si>
    <t>あぁ、、あんた川</t>
    <phoneticPr fontId="1"/>
  </si>
  <si>
    <t>道草</t>
    <phoneticPr fontId="1"/>
  </si>
  <si>
    <t>星のみずうみ</t>
    <phoneticPr fontId="1"/>
  </si>
  <si>
    <t>女学生</t>
    <phoneticPr fontId="1"/>
  </si>
  <si>
    <t>たそがれの銀座</t>
    <phoneticPr fontId="1"/>
  </si>
  <si>
    <t>夜霧よ今夜も有難う</t>
    <phoneticPr fontId="1"/>
  </si>
  <si>
    <t>北の宿から</t>
    <phoneticPr fontId="1"/>
  </si>
  <si>
    <t>雨の御堂筋</t>
    <phoneticPr fontId="1"/>
  </si>
  <si>
    <t>雪椿</t>
    <phoneticPr fontId="1"/>
  </si>
  <si>
    <t>翼をください</t>
    <phoneticPr fontId="1"/>
  </si>
  <si>
    <t>乾杯</t>
    <phoneticPr fontId="1"/>
  </si>
  <si>
    <t>昭和枯れすすき</t>
    <phoneticPr fontId="1"/>
  </si>
  <si>
    <t>愛のふれあい</t>
    <phoneticPr fontId="1"/>
  </si>
  <si>
    <t>恋人もいないのに</t>
    <phoneticPr fontId="1"/>
  </si>
  <si>
    <t>22才の別れ</t>
    <phoneticPr fontId="1"/>
  </si>
  <si>
    <t>空よ</t>
    <phoneticPr fontId="1"/>
  </si>
  <si>
    <t>熱き心に</t>
    <phoneticPr fontId="1"/>
  </si>
  <si>
    <t>悲しくてやりきれない</t>
    <phoneticPr fontId="1"/>
  </si>
  <si>
    <t>ノラ</t>
    <phoneticPr fontId="1"/>
  </si>
  <si>
    <t>街の灯り</t>
    <phoneticPr fontId="1"/>
  </si>
  <si>
    <t>あの日のひまわり</t>
    <phoneticPr fontId="1"/>
  </si>
  <si>
    <t>山のロザリア</t>
    <phoneticPr fontId="1"/>
  </si>
  <si>
    <t>ブルーシャトーを君だけに</t>
    <phoneticPr fontId="1"/>
  </si>
  <si>
    <t>憧れのハワイ航路</t>
    <phoneticPr fontId="1"/>
  </si>
  <si>
    <t>みちくさ人生</t>
    <phoneticPr fontId="1"/>
  </si>
  <si>
    <t>ぬくもり</t>
    <phoneticPr fontId="1"/>
  </si>
  <si>
    <t>みれん船</t>
    <phoneticPr fontId="1"/>
  </si>
  <si>
    <t>鳰（ﾆｵ）の海</t>
    <phoneticPr fontId="1"/>
  </si>
  <si>
    <t>旅愁</t>
    <phoneticPr fontId="1"/>
  </si>
  <si>
    <t>奥飛騨慕情</t>
    <phoneticPr fontId="1"/>
  </si>
  <si>
    <t>クリスマス・イブ</t>
    <phoneticPr fontId="1"/>
  </si>
  <si>
    <t>最後の雨</t>
    <phoneticPr fontId="1"/>
  </si>
  <si>
    <t>セカンドラブ</t>
    <phoneticPr fontId="1"/>
  </si>
  <si>
    <t>時（ﾄｷ）</t>
    <phoneticPr fontId="1"/>
  </si>
  <si>
    <t>ああ青春の胸の血は</t>
    <phoneticPr fontId="1"/>
  </si>
  <si>
    <t>鴎という名の酒場</t>
    <phoneticPr fontId="1"/>
  </si>
  <si>
    <t>僕は郵便屋さん</t>
    <phoneticPr fontId="1"/>
  </si>
  <si>
    <t>センチメンタルトーキョー</t>
    <phoneticPr fontId="1"/>
  </si>
  <si>
    <t>かすりの女と背広の男</t>
    <phoneticPr fontId="1"/>
  </si>
  <si>
    <t>小島通いの郵便船</t>
    <phoneticPr fontId="1"/>
  </si>
  <si>
    <t>おさらば東京</t>
    <phoneticPr fontId="1"/>
  </si>
  <si>
    <t>昔の名前で出ています</t>
    <phoneticPr fontId="1"/>
  </si>
  <si>
    <t>ブルーシャトー</t>
    <phoneticPr fontId="1"/>
  </si>
  <si>
    <t>古城</t>
    <phoneticPr fontId="1"/>
  </si>
  <si>
    <t>星降る街角</t>
    <phoneticPr fontId="1"/>
  </si>
  <si>
    <t>白い恋人達</t>
    <phoneticPr fontId="1"/>
  </si>
  <si>
    <t>陽はまた昇る</t>
    <phoneticPr fontId="1"/>
  </si>
  <si>
    <t>花咲線～いま君に会いたい</t>
    <phoneticPr fontId="1"/>
  </si>
  <si>
    <t>百万本のバラ</t>
    <phoneticPr fontId="1"/>
  </si>
  <si>
    <t>ひまわりの小径</t>
    <phoneticPr fontId="1"/>
  </si>
  <si>
    <t>シクラメンのかほり</t>
    <phoneticPr fontId="1"/>
  </si>
  <si>
    <t>花～すべての人の心に花を</t>
    <phoneticPr fontId="1"/>
  </si>
  <si>
    <t>涙そうそう</t>
    <phoneticPr fontId="1"/>
  </si>
  <si>
    <t>北酒場</t>
    <phoneticPr fontId="1"/>
  </si>
  <si>
    <t>亜麻色の髪の乙女</t>
    <phoneticPr fontId="1"/>
  </si>
  <si>
    <t>アメリカ橋</t>
    <phoneticPr fontId="1"/>
  </si>
  <si>
    <t>道</t>
    <phoneticPr fontId="1"/>
  </si>
  <si>
    <t>いちから二人</t>
    <phoneticPr fontId="1"/>
  </si>
  <si>
    <t>昭和北前船</t>
    <phoneticPr fontId="1"/>
  </si>
  <si>
    <t>港町13番地</t>
    <phoneticPr fontId="1"/>
  </si>
  <si>
    <t>君こそわが命</t>
    <phoneticPr fontId="1"/>
  </si>
  <si>
    <t>王将</t>
    <phoneticPr fontId="1"/>
  </si>
  <si>
    <t>十勝川</t>
    <phoneticPr fontId="1"/>
  </si>
  <si>
    <t>女の明日</t>
    <phoneticPr fontId="1"/>
  </si>
  <si>
    <t>雨と涙に濡れて</t>
    <phoneticPr fontId="1"/>
  </si>
  <si>
    <t>竹田の子守唄</t>
    <phoneticPr fontId="1"/>
  </si>
  <si>
    <t>石川　元一</t>
    <rPh sb="0" eb="2">
      <t>イシカワ</t>
    </rPh>
    <rPh sb="3" eb="5">
      <t>モトカズ</t>
    </rPh>
    <phoneticPr fontId="1"/>
  </si>
  <si>
    <t>石本　年弥</t>
    <rPh sb="0" eb="2">
      <t>イシモト</t>
    </rPh>
    <rPh sb="3" eb="4">
      <t>トシ</t>
    </rPh>
    <rPh sb="4" eb="5">
      <t>ワタル</t>
    </rPh>
    <phoneticPr fontId="1"/>
  </si>
  <si>
    <t>京都南カラオケ同好会　２０１９年１月～６月</t>
    <rPh sb="15" eb="16">
      <t>ネン</t>
    </rPh>
    <rPh sb="17" eb="18">
      <t>ツキ</t>
    </rPh>
    <rPh sb="20" eb="21">
      <t>ツキ</t>
    </rPh>
    <phoneticPr fontId="1"/>
  </si>
  <si>
    <t>井上　健</t>
    <rPh sb="0" eb="2">
      <t>イノウエ</t>
    </rPh>
    <rPh sb="3" eb="4">
      <t>ケン</t>
    </rPh>
    <phoneticPr fontId="1"/>
  </si>
  <si>
    <t>井上　健</t>
    <rPh sb="0" eb="2">
      <t>イノウエ</t>
    </rPh>
    <rPh sb="3" eb="4">
      <t>ケン</t>
    </rPh>
    <phoneticPr fontId="1"/>
  </si>
  <si>
    <t>献身</t>
    <rPh sb="0" eb="2">
      <t>ケンシン</t>
    </rPh>
    <phoneticPr fontId="1"/>
  </si>
  <si>
    <t>大阪ＬＯＶＥＲ</t>
    <rPh sb="0" eb="2">
      <t>オオサカ</t>
    </rPh>
    <phoneticPr fontId="1"/>
  </si>
  <si>
    <t>下町純情</t>
    <rPh sb="0" eb="2">
      <t>シタマチ</t>
    </rPh>
    <rPh sb="2" eb="4">
      <t>ジュンジョウ</t>
    </rPh>
    <phoneticPr fontId="1"/>
  </si>
  <si>
    <t>よろしく哀愁</t>
    <rPh sb="4" eb="6">
      <t>アイシュウ</t>
    </rPh>
    <phoneticPr fontId="1"/>
  </si>
  <si>
    <t>モンローウォーク</t>
    <phoneticPr fontId="1"/>
  </si>
  <si>
    <t>もうひとつの土曜日</t>
    <rPh sb="6" eb="9">
      <t>ドヨウビ</t>
    </rPh>
    <phoneticPr fontId="1"/>
  </si>
  <si>
    <t>出発（たびだち）の歌</t>
    <rPh sb="0" eb="2">
      <t>シュッパツ</t>
    </rPh>
    <rPh sb="9" eb="10">
      <t>ウタ</t>
    </rPh>
    <phoneticPr fontId="1"/>
  </si>
  <si>
    <t>夢の途中</t>
    <rPh sb="0" eb="1">
      <t>ユメ</t>
    </rPh>
    <rPh sb="2" eb="4">
      <t>トチュウ</t>
    </rPh>
    <phoneticPr fontId="1"/>
  </si>
  <si>
    <t>泣いてたまるか</t>
    <rPh sb="0" eb="1">
      <t>ナ</t>
    </rPh>
    <phoneticPr fontId="1"/>
  </si>
  <si>
    <t>おさげと花と地蔵さん</t>
    <rPh sb="4" eb="5">
      <t>ハナ</t>
    </rPh>
    <rPh sb="6" eb="8">
      <t>ジゾウ</t>
    </rPh>
    <phoneticPr fontId="1"/>
  </si>
  <si>
    <t>岩手の和尚さん</t>
    <rPh sb="0" eb="2">
      <t>イワテ</t>
    </rPh>
    <rPh sb="3" eb="5">
      <t>オショウ</t>
    </rPh>
    <phoneticPr fontId="1"/>
  </si>
  <si>
    <t>リンゴ村から</t>
    <rPh sb="3" eb="4">
      <t>ムラ</t>
    </rPh>
    <phoneticPr fontId="1"/>
  </si>
  <si>
    <t>あゝ新撰組</t>
    <rPh sb="2" eb="5">
      <t>シンセングミ</t>
    </rPh>
    <phoneticPr fontId="1"/>
  </si>
  <si>
    <t>港町十三番地</t>
    <rPh sb="0" eb="2">
      <t>ミナトマチ</t>
    </rPh>
    <rPh sb="2" eb="6">
      <t>ジュウサンバンチ</t>
    </rPh>
    <phoneticPr fontId="1"/>
  </si>
  <si>
    <t>君は心の妻だから</t>
    <rPh sb="0" eb="1">
      <t>キミ</t>
    </rPh>
    <rPh sb="2" eb="3">
      <t>ココロ</t>
    </rPh>
    <rPh sb="4" eb="5">
      <t>ツマ</t>
    </rPh>
    <phoneticPr fontId="1"/>
  </si>
  <si>
    <t>哀愁の街に霧が降る</t>
    <rPh sb="0" eb="2">
      <t>アイシュウ</t>
    </rPh>
    <rPh sb="3" eb="4">
      <t>マチ</t>
    </rPh>
    <rPh sb="5" eb="6">
      <t>キリ</t>
    </rPh>
    <rPh sb="7" eb="8">
      <t>フ</t>
    </rPh>
    <phoneticPr fontId="1"/>
  </si>
  <si>
    <t>霧にむせぶ夜</t>
    <rPh sb="0" eb="1">
      <t>キリ</t>
    </rPh>
    <rPh sb="5" eb="6">
      <t>ヨル</t>
    </rPh>
    <phoneticPr fontId="1"/>
  </si>
  <si>
    <t>想い出まくら</t>
    <rPh sb="0" eb="1">
      <t>オモ</t>
    </rPh>
    <rPh sb="2" eb="3">
      <t>デ</t>
    </rPh>
    <phoneticPr fontId="1"/>
  </si>
  <si>
    <t>北上夜曲</t>
    <rPh sb="0" eb="2">
      <t>キタガミ</t>
    </rPh>
    <rPh sb="2" eb="3">
      <t>ヨル</t>
    </rPh>
    <rPh sb="3" eb="4">
      <t>キョク</t>
    </rPh>
    <phoneticPr fontId="1"/>
  </si>
  <si>
    <t>星降る街角</t>
    <rPh sb="0" eb="1">
      <t>ホシ</t>
    </rPh>
    <rPh sb="1" eb="2">
      <t>フ</t>
    </rPh>
    <rPh sb="3" eb="5">
      <t>マチカド</t>
    </rPh>
    <phoneticPr fontId="1"/>
  </si>
  <si>
    <t>春待ち草</t>
    <rPh sb="0" eb="1">
      <t>ハル</t>
    </rPh>
    <rPh sb="1" eb="2">
      <t>マ</t>
    </rPh>
    <rPh sb="3" eb="4">
      <t>クサ</t>
    </rPh>
    <phoneticPr fontId="1"/>
  </si>
  <si>
    <t>みちのく旅情</t>
    <rPh sb="4" eb="6">
      <t>リョジョウ</t>
    </rPh>
    <phoneticPr fontId="1"/>
  </si>
  <si>
    <t>旅の月</t>
    <rPh sb="0" eb="1">
      <t>タビ</t>
    </rPh>
    <rPh sb="2" eb="3">
      <t>ツキ</t>
    </rPh>
    <phoneticPr fontId="1"/>
  </si>
  <si>
    <t>はやぶさの歌</t>
    <rPh sb="5" eb="6">
      <t>ウタ</t>
    </rPh>
    <phoneticPr fontId="1"/>
  </si>
  <si>
    <t>飛べない蝙蝠（こうもり）</t>
    <rPh sb="0" eb="1">
      <t>ト</t>
    </rPh>
    <rPh sb="4" eb="6">
      <t>コウモリ</t>
    </rPh>
    <phoneticPr fontId="1"/>
  </si>
  <si>
    <t>カスバの女</t>
    <rPh sb="4" eb="5">
      <t>オンナ</t>
    </rPh>
    <phoneticPr fontId="1"/>
  </si>
  <si>
    <t>さすらい人の子守歌</t>
    <rPh sb="4" eb="5">
      <t>ヒト</t>
    </rPh>
    <rPh sb="6" eb="9">
      <t>コモリウタ</t>
    </rPh>
    <phoneticPr fontId="1"/>
  </si>
  <si>
    <t>東京ららばい</t>
    <rPh sb="0" eb="2">
      <t>トウキョウ</t>
    </rPh>
    <phoneticPr fontId="1"/>
  </si>
  <si>
    <t>聖母（マドンナ）たちのララバイ</t>
    <rPh sb="0" eb="2">
      <t>セイボ</t>
    </rPh>
    <phoneticPr fontId="1"/>
  </si>
  <si>
    <t>キザキザハートの子守歌</t>
    <rPh sb="8" eb="11">
      <t>コモリウタ</t>
    </rPh>
    <phoneticPr fontId="1"/>
  </si>
  <si>
    <t>遠くで汽笛を聞きながら</t>
    <rPh sb="0" eb="1">
      <t>トオ</t>
    </rPh>
    <rPh sb="3" eb="5">
      <t>キテキ</t>
    </rPh>
    <rPh sb="6" eb="7">
      <t>キ</t>
    </rPh>
    <phoneticPr fontId="1"/>
  </si>
  <si>
    <t>時代おくれ</t>
    <rPh sb="0" eb="2">
      <t>ジダイ</t>
    </rPh>
    <phoneticPr fontId="1"/>
  </si>
  <si>
    <t>もしもピアノが弾けたなら</t>
    <rPh sb="7" eb="8">
      <t>ヒ</t>
    </rPh>
    <phoneticPr fontId="1"/>
  </si>
  <si>
    <t>雪国</t>
    <rPh sb="0" eb="2">
      <t>ユキグニ</t>
    </rPh>
    <phoneticPr fontId="1"/>
  </si>
  <si>
    <t>つぐない</t>
    <phoneticPr fontId="1"/>
  </si>
  <si>
    <t>また君を恋してる</t>
    <rPh sb="2" eb="3">
      <t>キミ</t>
    </rPh>
    <rPh sb="4" eb="5">
      <t>コイ</t>
    </rPh>
    <phoneticPr fontId="1"/>
  </si>
  <si>
    <t>駅</t>
    <rPh sb="0" eb="1">
      <t>エキ</t>
    </rPh>
    <phoneticPr fontId="1"/>
  </si>
  <si>
    <t>コスモス</t>
    <phoneticPr fontId="1"/>
  </si>
  <si>
    <t>泣き虫</t>
    <rPh sb="0" eb="1">
      <t>ナ</t>
    </rPh>
    <rPh sb="2" eb="3">
      <t>ムシ</t>
    </rPh>
    <phoneticPr fontId="1"/>
  </si>
  <si>
    <t>それは恋</t>
    <rPh sb="3" eb="4">
      <t>コイ</t>
    </rPh>
    <phoneticPr fontId="1"/>
  </si>
  <si>
    <t>人生海峡</t>
    <rPh sb="0" eb="2">
      <t>ジンセイ</t>
    </rPh>
    <rPh sb="2" eb="4">
      <t>カイキョウ</t>
    </rPh>
    <phoneticPr fontId="1"/>
  </si>
  <si>
    <t>冬の星座</t>
    <rPh sb="0" eb="1">
      <t>フユ</t>
    </rPh>
    <rPh sb="2" eb="4">
      <t>セイザ</t>
    </rPh>
    <phoneticPr fontId="1"/>
  </si>
  <si>
    <t>寒い朝</t>
    <rPh sb="0" eb="1">
      <t>サム</t>
    </rPh>
    <rPh sb="2" eb="3">
      <t>アサ</t>
    </rPh>
    <phoneticPr fontId="1"/>
  </si>
  <si>
    <t>愛の園</t>
    <rPh sb="0" eb="1">
      <t>アイ</t>
    </rPh>
    <rPh sb="2" eb="3">
      <t>ソノ</t>
    </rPh>
    <phoneticPr fontId="1"/>
  </si>
  <si>
    <t>恋人よ</t>
    <rPh sb="0" eb="2">
      <t>コイビト</t>
    </rPh>
    <phoneticPr fontId="1"/>
  </si>
  <si>
    <t>夢芝居</t>
    <rPh sb="0" eb="1">
      <t>ユメ</t>
    </rPh>
    <rPh sb="1" eb="3">
      <t>シバイ</t>
    </rPh>
    <phoneticPr fontId="1"/>
  </si>
  <si>
    <t>熱き心に</t>
    <rPh sb="0" eb="1">
      <t>アツ</t>
    </rPh>
    <rPh sb="2" eb="3">
      <t>ココロ</t>
    </rPh>
    <phoneticPr fontId="1"/>
  </si>
  <si>
    <t>北酒場</t>
    <rPh sb="0" eb="1">
      <t>キタ</t>
    </rPh>
    <rPh sb="1" eb="3">
      <t>サカバ</t>
    </rPh>
    <phoneticPr fontId="1"/>
  </si>
  <si>
    <t>恋歌（こいうた）酒場</t>
    <rPh sb="0" eb="2">
      <t>コイウタ</t>
    </rPh>
    <rPh sb="8" eb="10">
      <t>サカバ</t>
    </rPh>
    <phoneticPr fontId="1"/>
  </si>
  <si>
    <t>チャペルに続く白い道</t>
    <rPh sb="5" eb="6">
      <t>ツヅ</t>
    </rPh>
    <rPh sb="7" eb="8">
      <t>シロ</t>
    </rPh>
    <rPh sb="9" eb="10">
      <t>ミチ</t>
    </rPh>
    <phoneticPr fontId="1"/>
  </si>
  <si>
    <t>酒よ</t>
    <phoneticPr fontId="1"/>
  </si>
  <si>
    <t>二人でお酒を</t>
    <phoneticPr fontId="1"/>
  </si>
  <si>
    <t>舟唄</t>
    <phoneticPr fontId="1"/>
  </si>
  <si>
    <t>津軽平野</t>
    <phoneticPr fontId="1"/>
  </si>
  <si>
    <t>心凍らせて</t>
    <phoneticPr fontId="1"/>
  </si>
  <si>
    <t>サボテンの花</t>
    <phoneticPr fontId="1"/>
  </si>
  <si>
    <t>男の涙</t>
    <phoneticPr fontId="1"/>
  </si>
  <si>
    <t>仲間たち</t>
    <phoneticPr fontId="1"/>
  </si>
  <si>
    <t>星屑の町</t>
    <phoneticPr fontId="1"/>
  </si>
  <si>
    <t>みれん岬</t>
    <phoneticPr fontId="1"/>
  </si>
  <si>
    <t>雪列車</t>
    <phoneticPr fontId="1"/>
  </si>
  <si>
    <t>白兎（ﾊｸﾄ）海岸</t>
    <phoneticPr fontId="1"/>
  </si>
  <si>
    <t>おまえに</t>
    <phoneticPr fontId="1"/>
  </si>
  <si>
    <t>花の首飾り</t>
    <phoneticPr fontId="1"/>
  </si>
  <si>
    <t>美しい十代</t>
    <phoneticPr fontId="1"/>
  </si>
  <si>
    <t>リンゴ村から</t>
    <phoneticPr fontId="1"/>
  </si>
  <si>
    <t>浮草の宿</t>
    <phoneticPr fontId="1"/>
  </si>
  <si>
    <t>人生劇場</t>
    <phoneticPr fontId="1"/>
  </si>
  <si>
    <t>みだれ髪</t>
    <phoneticPr fontId="1"/>
  </si>
  <si>
    <t>Love is a many splendored thing</t>
    <phoneticPr fontId="1"/>
  </si>
  <si>
    <t>熱き心に</t>
    <phoneticPr fontId="1"/>
  </si>
  <si>
    <t>空よ</t>
    <phoneticPr fontId="1"/>
  </si>
  <si>
    <t>虹と雪のバラード</t>
    <phoneticPr fontId="1"/>
  </si>
  <si>
    <t>わたし祈ってます</t>
    <phoneticPr fontId="1"/>
  </si>
  <si>
    <t>北国の春</t>
    <phoneticPr fontId="1"/>
  </si>
  <si>
    <t>南国土佐を後にして</t>
    <phoneticPr fontId="1"/>
  </si>
  <si>
    <t>涙の敗戦投手</t>
    <phoneticPr fontId="1"/>
  </si>
  <si>
    <t>冬の色</t>
    <phoneticPr fontId="1"/>
  </si>
  <si>
    <t>冬景色</t>
    <phoneticPr fontId="1"/>
  </si>
  <si>
    <t>カスバの女</t>
    <phoneticPr fontId="1"/>
  </si>
  <si>
    <t>霧子のタンゴ</t>
    <phoneticPr fontId="1"/>
  </si>
  <si>
    <t>東京流れ者</t>
    <phoneticPr fontId="1"/>
  </si>
  <si>
    <t>望郷酒場</t>
    <phoneticPr fontId="1"/>
  </si>
  <si>
    <t>アメリカ橋</t>
    <phoneticPr fontId="1"/>
  </si>
  <si>
    <t>花冷え</t>
    <phoneticPr fontId="1"/>
  </si>
  <si>
    <t>ほんの小さな過去だから</t>
    <phoneticPr fontId="1"/>
  </si>
  <si>
    <t>最終出船</t>
    <phoneticPr fontId="1"/>
  </si>
  <si>
    <t>港の五番町</t>
    <phoneticPr fontId="1"/>
  </si>
  <si>
    <t>あなたとトゥラッタッタ</t>
    <phoneticPr fontId="1"/>
  </si>
  <si>
    <t>ブラザー</t>
    <phoneticPr fontId="1"/>
  </si>
  <si>
    <t>Progress</t>
    <phoneticPr fontId="1"/>
  </si>
  <si>
    <t>寒椿</t>
    <phoneticPr fontId="1"/>
  </si>
  <si>
    <t>龍（ﾘｭｳ）の海</t>
    <phoneticPr fontId="1"/>
  </si>
  <si>
    <t>寒桜</t>
    <phoneticPr fontId="1"/>
  </si>
  <si>
    <t>【長谷善司】</t>
    <phoneticPr fontId="1"/>
  </si>
  <si>
    <t>荒野の果てに</t>
    <phoneticPr fontId="1"/>
  </si>
  <si>
    <t>365日の紙ヒコ-キ</t>
    <phoneticPr fontId="1"/>
  </si>
  <si>
    <t>あの鐘を鳴らすのはあなた</t>
    <phoneticPr fontId="1"/>
  </si>
  <si>
    <t>青春の城下町</t>
    <phoneticPr fontId="1"/>
  </si>
  <si>
    <t>ぬくもり</t>
    <phoneticPr fontId="1"/>
  </si>
  <si>
    <t>ふるさとのはなしをしよう</t>
    <phoneticPr fontId="1"/>
  </si>
  <si>
    <t>霧氷</t>
    <phoneticPr fontId="1"/>
  </si>
  <si>
    <t>夜霧のしのび逢い</t>
    <phoneticPr fontId="1"/>
  </si>
  <si>
    <t>昴</t>
    <phoneticPr fontId="1"/>
  </si>
  <si>
    <t>しおさいの詩（ｳﾀ）</t>
    <phoneticPr fontId="1"/>
  </si>
  <si>
    <t>小樽にひとよ</t>
    <phoneticPr fontId="1"/>
  </si>
  <si>
    <t>京のにわか雨</t>
    <phoneticPr fontId="1"/>
  </si>
  <si>
    <t>釧路の夜</t>
    <phoneticPr fontId="1"/>
  </si>
  <si>
    <t>ブランデー・グラス</t>
    <phoneticPr fontId="1"/>
  </si>
  <si>
    <t>ワインレッドの心</t>
    <phoneticPr fontId="1"/>
  </si>
  <si>
    <t>メモリー・グラス</t>
    <phoneticPr fontId="1"/>
  </si>
  <si>
    <t>北酒場</t>
    <phoneticPr fontId="1"/>
  </si>
  <si>
    <t>別れの朝</t>
    <phoneticPr fontId="1"/>
  </si>
  <si>
    <t>コモエスタ赤坂</t>
    <phoneticPr fontId="1"/>
  </si>
  <si>
    <t>酒暦</t>
    <phoneticPr fontId="1"/>
  </si>
  <si>
    <t>礼文水道</t>
    <phoneticPr fontId="1"/>
  </si>
  <si>
    <t>半分のれん</t>
    <phoneticPr fontId="1"/>
  </si>
  <si>
    <t>雨の中の二人</t>
    <phoneticPr fontId="1"/>
  </si>
  <si>
    <t>お花ちゃん</t>
    <phoneticPr fontId="1"/>
  </si>
  <si>
    <t>夕日の波止場</t>
    <phoneticPr fontId="1"/>
  </si>
  <si>
    <t>贈る言葉</t>
    <phoneticPr fontId="1"/>
  </si>
  <si>
    <t>卒業写真</t>
    <phoneticPr fontId="1"/>
  </si>
  <si>
    <t>YELL（ｴｰﾙ）</t>
    <phoneticPr fontId="1"/>
  </si>
  <si>
    <t>雨の港</t>
    <phoneticPr fontId="1"/>
  </si>
  <si>
    <t>舞酔い（ﾏﾖｲ）雪</t>
    <phoneticPr fontId="1"/>
  </si>
  <si>
    <t>星影のワルツ</t>
    <phoneticPr fontId="1"/>
  </si>
  <si>
    <t>女の意地</t>
    <phoneticPr fontId="1"/>
  </si>
  <si>
    <t>再会</t>
    <phoneticPr fontId="1"/>
  </si>
  <si>
    <t>山男の歌</t>
    <phoneticPr fontId="1"/>
  </si>
  <si>
    <t>古城</t>
    <phoneticPr fontId="1"/>
  </si>
  <si>
    <t>女のねがい</t>
    <phoneticPr fontId="1"/>
  </si>
  <si>
    <t>命くれない</t>
    <phoneticPr fontId="1"/>
  </si>
  <si>
    <t>東京の灯よいつまでも</t>
    <phoneticPr fontId="1"/>
  </si>
  <si>
    <t>他人傘</t>
    <phoneticPr fontId="1"/>
  </si>
  <si>
    <t>恋の奴隷</t>
    <phoneticPr fontId="1"/>
  </si>
  <si>
    <t>湖畔の宿</t>
    <phoneticPr fontId="1"/>
  </si>
  <si>
    <t>傷だらけのローラ</t>
    <phoneticPr fontId="1"/>
  </si>
  <si>
    <t>ルイジアナ・ママ</t>
    <phoneticPr fontId="1"/>
  </si>
  <si>
    <t>さよならをするために</t>
    <phoneticPr fontId="1"/>
  </si>
  <si>
    <t>ハナミズキ</t>
    <phoneticPr fontId="1"/>
  </si>
  <si>
    <t>五番街のマリー</t>
    <phoneticPr fontId="1"/>
  </si>
  <si>
    <t>学園広場</t>
    <phoneticPr fontId="1"/>
  </si>
  <si>
    <t>色づく街</t>
    <phoneticPr fontId="1"/>
  </si>
  <si>
    <t>初恋の人に似ている</t>
    <phoneticPr fontId="1"/>
  </si>
  <si>
    <t>凛として</t>
    <phoneticPr fontId="1"/>
  </si>
  <si>
    <t>汽笛（神野美伽）</t>
    <phoneticPr fontId="1"/>
  </si>
  <si>
    <t>花ふたたび</t>
    <phoneticPr fontId="1"/>
  </si>
  <si>
    <t>皆の衆</t>
    <phoneticPr fontId="1"/>
  </si>
  <si>
    <t>我が良き友よ</t>
    <phoneticPr fontId="1"/>
  </si>
  <si>
    <t>流氷</t>
    <phoneticPr fontId="1"/>
  </si>
  <si>
    <t>雪虫</t>
    <phoneticPr fontId="1"/>
  </si>
  <si>
    <t>儚な宿</t>
    <phoneticPr fontId="1"/>
  </si>
  <si>
    <t>黒髪</t>
    <phoneticPr fontId="1"/>
  </si>
  <si>
    <t>桜</t>
    <phoneticPr fontId="1"/>
  </si>
  <si>
    <t>チェリー</t>
    <phoneticPr fontId="1"/>
  </si>
  <si>
    <t>チェリーブラッサム</t>
    <phoneticPr fontId="1"/>
  </si>
  <si>
    <t>女のグラス</t>
    <phoneticPr fontId="1"/>
  </si>
  <si>
    <t>霧雨川（ｷﾘｻﾒｶﾞﾜ）</t>
    <phoneticPr fontId="1"/>
  </si>
  <si>
    <t>小夜しぐれ（ｻﾖｼｸﾞﾚ）</t>
    <phoneticPr fontId="1"/>
  </si>
  <si>
    <t>戦争を知らない子供たち</t>
    <phoneticPr fontId="1"/>
  </si>
  <si>
    <t>風</t>
    <phoneticPr fontId="1"/>
  </si>
  <si>
    <t>悲しくてやりきれない</t>
    <phoneticPr fontId="1"/>
  </si>
  <si>
    <t>東京見物</t>
    <phoneticPr fontId="1"/>
  </si>
  <si>
    <t>センチメンタルトーキョー</t>
    <phoneticPr fontId="1"/>
  </si>
  <si>
    <t>東京の灯よいつまでも</t>
    <phoneticPr fontId="1"/>
  </si>
  <si>
    <t>一本刀土俵入り</t>
    <phoneticPr fontId="1"/>
  </si>
  <si>
    <t>人生一路</t>
    <phoneticPr fontId="1"/>
  </si>
  <si>
    <t>旅姿三人男</t>
    <phoneticPr fontId="1"/>
  </si>
  <si>
    <t>ありがとう</t>
    <phoneticPr fontId="1"/>
  </si>
  <si>
    <t>悲しみは雪のように</t>
    <phoneticPr fontId="1"/>
  </si>
  <si>
    <t>Love Love Love</t>
    <phoneticPr fontId="1"/>
  </si>
  <si>
    <t>好きになった人</t>
    <phoneticPr fontId="1"/>
  </si>
  <si>
    <t>小指の思い出</t>
    <phoneticPr fontId="1"/>
  </si>
  <si>
    <t>君といつまでも</t>
    <phoneticPr fontId="1"/>
  </si>
  <si>
    <t>友禅流し</t>
    <phoneticPr fontId="1"/>
  </si>
  <si>
    <t>高遠（ﾀｶﾄｵ）さくら路（ﾐﾁ）</t>
    <phoneticPr fontId="1"/>
  </si>
  <si>
    <t>紙の鶴</t>
    <phoneticPr fontId="1"/>
  </si>
  <si>
    <t>学生時代</t>
    <phoneticPr fontId="1"/>
  </si>
  <si>
    <t>さよならをもう一度</t>
    <phoneticPr fontId="1"/>
  </si>
  <si>
    <t>四季の歌</t>
    <phoneticPr fontId="1"/>
  </si>
  <si>
    <t>浜防風（ﾊﾏﾎﾞｳﾌｳ）</t>
    <phoneticPr fontId="1"/>
  </si>
  <si>
    <t>サンセット浜田</t>
    <phoneticPr fontId="1"/>
  </si>
  <si>
    <t>真赤な太陽</t>
    <phoneticPr fontId="1"/>
  </si>
  <si>
    <t>やんちゃ船</t>
    <phoneticPr fontId="1"/>
  </si>
  <si>
    <t>望郷さんさ</t>
    <phoneticPr fontId="1"/>
  </si>
  <si>
    <t>梲（ｳﾀﾞﾂ）</t>
    <phoneticPr fontId="1"/>
  </si>
  <si>
    <t>女の時雨（ｼｸﾞﾚ）</t>
    <phoneticPr fontId="1"/>
  </si>
  <si>
    <t>男の港</t>
    <phoneticPr fontId="1"/>
  </si>
  <si>
    <t>おにぎり</t>
    <phoneticPr fontId="1"/>
  </si>
  <si>
    <t>霧の摩周湖</t>
    <phoneticPr fontId="1"/>
  </si>
  <si>
    <t>木戸をあけて</t>
    <phoneticPr fontId="1"/>
  </si>
  <si>
    <t>初恋</t>
    <phoneticPr fontId="1"/>
  </si>
  <si>
    <t>茜色の恋</t>
    <phoneticPr fontId="1"/>
  </si>
  <si>
    <t>帰らざる日のために</t>
    <phoneticPr fontId="1"/>
  </si>
  <si>
    <t>あいことば</t>
    <phoneticPr fontId="1"/>
  </si>
  <si>
    <t>四季の歌</t>
    <phoneticPr fontId="1"/>
  </si>
  <si>
    <t>旅愁</t>
    <phoneticPr fontId="1"/>
  </si>
  <si>
    <t>人を恋うる歌</t>
    <phoneticPr fontId="1"/>
  </si>
  <si>
    <t>【佐藤武紀】</t>
    <phoneticPr fontId="1"/>
  </si>
  <si>
    <t>帰らんちゃよか</t>
    <phoneticPr fontId="1"/>
  </si>
  <si>
    <t>My　Way</t>
    <phoneticPr fontId="1"/>
  </si>
  <si>
    <t>吾亦紅</t>
    <phoneticPr fontId="1"/>
  </si>
  <si>
    <t>函館哀愁</t>
    <phoneticPr fontId="1"/>
  </si>
  <si>
    <t>陽は昇る</t>
    <phoneticPr fontId="1"/>
  </si>
  <si>
    <t>雪虫</t>
    <phoneticPr fontId="1"/>
  </si>
  <si>
    <t>北の漁場</t>
    <phoneticPr fontId="1"/>
  </si>
  <si>
    <t>花笠道中</t>
    <phoneticPr fontId="1"/>
  </si>
  <si>
    <t>勘太郎月夜唄</t>
    <phoneticPr fontId="1"/>
  </si>
  <si>
    <t>めぐり雨</t>
    <phoneticPr fontId="1"/>
  </si>
  <si>
    <t>加賀友禅の女（ﾋﾄ）</t>
    <phoneticPr fontId="1"/>
  </si>
  <si>
    <t>鴨川の月</t>
    <phoneticPr fontId="1"/>
  </si>
  <si>
    <t>仲間達</t>
    <phoneticPr fontId="1"/>
  </si>
  <si>
    <t>湖愁</t>
    <phoneticPr fontId="1"/>
  </si>
  <si>
    <t>草笛の丘</t>
    <phoneticPr fontId="1"/>
  </si>
  <si>
    <t>酒と泪と男と女</t>
    <phoneticPr fontId="1"/>
  </si>
  <si>
    <t>無縁坂</t>
    <phoneticPr fontId="1"/>
  </si>
  <si>
    <t>しおさいの詩</t>
    <phoneticPr fontId="1"/>
  </si>
  <si>
    <t>知りすぎたのね</t>
    <phoneticPr fontId="1"/>
  </si>
  <si>
    <t>ラブユー東京</t>
    <phoneticPr fontId="1"/>
  </si>
  <si>
    <t>M</t>
    <phoneticPr fontId="1"/>
  </si>
  <si>
    <t>From Russia With Love</t>
    <phoneticPr fontId="1"/>
  </si>
  <si>
    <t>勝手にしやがれ</t>
    <phoneticPr fontId="1"/>
  </si>
  <si>
    <t>酒よ</t>
    <phoneticPr fontId="1"/>
  </si>
  <si>
    <t>また逢う日まで</t>
    <phoneticPr fontId="1"/>
  </si>
  <si>
    <t>望郷酒場</t>
    <phoneticPr fontId="1"/>
  </si>
  <si>
    <t>夜が来る</t>
    <phoneticPr fontId="1"/>
  </si>
  <si>
    <t>また君に恋してる</t>
    <phoneticPr fontId="1"/>
  </si>
  <si>
    <t>すごい男の唄</t>
    <phoneticPr fontId="1"/>
  </si>
  <si>
    <t>黒髪</t>
    <phoneticPr fontId="1"/>
  </si>
  <si>
    <t>うす紅色の</t>
    <phoneticPr fontId="1"/>
  </si>
  <si>
    <t>六月の雨</t>
    <phoneticPr fontId="1"/>
  </si>
  <si>
    <t>空港</t>
    <phoneticPr fontId="1"/>
  </si>
  <si>
    <t>未来へ</t>
    <phoneticPr fontId="1"/>
  </si>
  <si>
    <t>スキャンダル</t>
    <phoneticPr fontId="1"/>
  </si>
  <si>
    <t>昭和男唄</t>
    <phoneticPr fontId="1"/>
  </si>
  <si>
    <t>浜防風</t>
    <phoneticPr fontId="1"/>
  </si>
  <si>
    <t>詫びながら</t>
    <phoneticPr fontId="1"/>
  </si>
  <si>
    <t>昴</t>
    <phoneticPr fontId="1"/>
  </si>
  <si>
    <t>夜霧よ今夜も有難う</t>
    <phoneticPr fontId="1"/>
  </si>
  <si>
    <t>ダイアナ</t>
    <phoneticPr fontId="1"/>
  </si>
  <si>
    <t>長崎の女</t>
    <phoneticPr fontId="1"/>
  </si>
  <si>
    <t>踊り子</t>
    <phoneticPr fontId="1"/>
  </si>
  <si>
    <t>憧れのハワイ航路</t>
    <phoneticPr fontId="1"/>
  </si>
  <si>
    <t>せめてもう一度</t>
    <phoneticPr fontId="1"/>
  </si>
  <si>
    <t>雨の中の二人</t>
    <phoneticPr fontId="1"/>
  </si>
  <si>
    <t>空に太陽がある限り</t>
    <phoneticPr fontId="1"/>
  </si>
  <si>
    <t>夜霧の慕情</t>
    <phoneticPr fontId="1"/>
  </si>
  <si>
    <t>美しい十代</t>
    <phoneticPr fontId="1"/>
  </si>
  <si>
    <t>兄弟船</t>
    <phoneticPr fontId="1"/>
  </si>
  <si>
    <t>愛の終着駅</t>
    <phoneticPr fontId="1"/>
  </si>
  <si>
    <t>北空港</t>
    <phoneticPr fontId="1"/>
  </si>
  <si>
    <t>石狩挽歌</t>
    <phoneticPr fontId="1"/>
  </si>
  <si>
    <t>浪速恋しぐれ</t>
    <phoneticPr fontId="1"/>
  </si>
  <si>
    <t>雪の渡り鳥</t>
    <phoneticPr fontId="1"/>
  </si>
  <si>
    <t>涙と雨にぬれて</t>
    <phoneticPr fontId="1"/>
  </si>
  <si>
    <t>雨の御堂筋</t>
    <phoneticPr fontId="1"/>
  </si>
  <si>
    <t>青葉城恋唄</t>
    <phoneticPr fontId="1"/>
  </si>
  <si>
    <t>さらば青春</t>
    <phoneticPr fontId="1"/>
  </si>
  <si>
    <t>また逢う日まで</t>
    <phoneticPr fontId="1"/>
  </si>
  <si>
    <t>ジョニーへの伝言</t>
    <phoneticPr fontId="1"/>
  </si>
  <si>
    <t>喝采</t>
    <phoneticPr fontId="1"/>
  </si>
  <si>
    <t>いっそセレナーデ</t>
    <phoneticPr fontId="1"/>
  </si>
  <si>
    <t>恋心</t>
    <phoneticPr fontId="1"/>
  </si>
  <si>
    <t>霧子のタンゴ</t>
    <phoneticPr fontId="1"/>
  </si>
  <si>
    <t>大阪ろまん</t>
    <phoneticPr fontId="1"/>
  </si>
  <si>
    <t>ハナミズキ</t>
    <phoneticPr fontId="1"/>
  </si>
  <si>
    <t>SAY  YES</t>
    <phoneticPr fontId="1"/>
  </si>
  <si>
    <t>home（ｸﾘｽﾊｰﾄ）</t>
    <phoneticPr fontId="1"/>
  </si>
  <si>
    <t>信濃路恋歌</t>
    <phoneticPr fontId="1"/>
  </si>
  <si>
    <t>凛</t>
    <phoneticPr fontId="1"/>
  </si>
  <si>
    <t>今日からふたり</t>
    <phoneticPr fontId="1"/>
  </si>
  <si>
    <t>舞酔い雪</t>
    <phoneticPr fontId="1"/>
  </si>
  <si>
    <t>三年椿</t>
    <phoneticPr fontId="1"/>
  </si>
  <si>
    <t>霧雨川</t>
    <phoneticPr fontId="1"/>
  </si>
  <si>
    <t>熱き心に</t>
    <phoneticPr fontId="1"/>
  </si>
  <si>
    <t>白いブランコ</t>
    <phoneticPr fontId="1"/>
  </si>
  <si>
    <t>君といつまでも</t>
    <phoneticPr fontId="1"/>
  </si>
  <si>
    <t>雨</t>
    <phoneticPr fontId="1"/>
  </si>
  <si>
    <t>京都南カラオケ同好会　２０１９年６月～１２月</t>
    <rPh sb="15" eb="16">
      <t>ネン</t>
    </rPh>
    <rPh sb="17" eb="18">
      <t>ツキ</t>
    </rPh>
    <rPh sb="21" eb="22">
      <t>ツキ</t>
    </rPh>
    <phoneticPr fontId="1"/>
  </si>
  <si>
    <t>2019上</t>
    <rPh sb="4" eb="5">
      <t>ウエ</t>
    </rPh>
    <phoneticPr fontId="1"/>
  </si>
  <si>
    <t>2019下</t>
    <rPh sb="4" eb="5">
      <t>シタ</t>
    </rPh>
    <phoneticPr fontId="1"/>
  </si>
  <si>
    <t>怪傑ハリマオの歌</t>
    <phoneticPr fontId="1"/>
  </si>
  <si>
    <t>僕は郵便屋さん</t>
    <phoneticPr fontId="1"/>
  </si>
  <si>
    <t>泣いてたまるか</t>
    <phoneticPr fontId="1"/>
  </si>
  <si>
    <t>雨の港</t>
    <phoneticPr fontId="1"/>
  </si>
  <si>
    <t>最上峡</t>
    <phoneticPr fontId="1"/>
  </si>
  <si>
    <t>霧雨川</t>
    <phoneticPr fontId="1"/>
  </si>
  <si>
    <t>十七才のこの胸に</t>
    <phoneticPr fontId="1"/>
  </si>
  <si>
    <t>Rawhide</t>
    <phoneticPr fontId="1"/>
  </si>
  <si>
    <t>ブルー・シャトー</t>
    <phoneticPr fontId="1"/>
  </si>
  <si>
    <t>須磨の雨</t>
    <phoneticPr fontId="1"/>
  </si>
  <si>
    <t>仁吉（ﾆｷﾁ）の女房</t>
    <phoneticPr fontId="1"/>
  </si>
  <si>
    <t>こころに春を</t>
    <phoneticPr fontId="1"/>
  </si>
  <si>
    <t>おしろい花</t>
    <phoneticPr fontId="1"/>
  </si>
  <si>
    <t>ごめんよ麗子</t>
    <phoneticPr fontId="1"/>
  </si>
  <si>
    <t>すず虫</t>
    <phoneticPr fontId="1"/>
  </si>
  <si>
    <t>あの丘越えて</t>
    <phoneticPr fontId="1"/>
  </si>
  <si>
    <t>柔</t>
    <phoneticPr fontId="1"/>
  </si>
  <si>
    <t>人生将棋</t>
    <phoneticPr fontId="1"/>
  </si>
  <si>
    <t>酒よ</t>
    <phoneticPr fontId="1"/>
  </si>
  <si>
    <t>また逢う日まで</t>
    <phoneticPr fontId="1"/>
  </si>
  <si>
    <t>手酌酒</t>
    <phoneticPr fontId="1"/>
  </si>
  <si>
    <t>別れても好きな人</t>
    <phoneticPr fontId="1"/>
  </si>
  <si>
    <t>津軽海峡冬景色</t>
    <phoneticPr fontId="1"/>
  </si>
  <si>
    <t>Love（抱きしめたい）</t>
    <phoneticPr fontId="1"/>
  </si>
  <si>
    <t>さざんかの宿</t>
    <phoneticPr fontId="1"/>
  </si>
  <si>
    <t>銭形平次</t>
    <phoneticPr fontId="1"/>
  </si>
  <si>
    <t>怪傑ハリマオの歌</t>
    <phoneticPr fontId="1"/>
  </si>
  <si>
    <t>夢の途中</t>
    <phoneticPr fontId="1"/>
  </si>
  <si>
    <t>熱き心に</t>
    <phoneticPr fontId="1"/>
  </si>
  <si>
    <t>古城</t>
    <phoneticPr fontId="1"/>
  </si>
  <si>
    <t>時代</t>
    <phoneticPr fontId="1"/>
  </si>
  <si>
    <t>サンセット浜田</t>
    <phoneticPr fontId="1"/>
  </si>
  <si>
    <t>闇が広がる</t>
    <phoneticPr fontId="1"/>
  </si>
  <si>
    <t>ありがたや節</t>
    <phoneticPr fontId="1"/>
  </si>
  <si>
    <t>大丈夫</t>
    <phoneticPr fontId="1"/>
  </si>
  <si>
    <t>レッツゴーボーリング</t>
    <phoneticPr fontId="1"/>
  </si>
  <si>
    <t>【北川勝則】</t>
    <phoneticPr fontId="1"/>
  </si>
  <si>
    <t>おそうじオバチャン</t>
    <phoneticPr fontId="1"/>
  </si>
  <si>
    <t>ゆめいらんかね</t>
    <phoneticPr fontId="1"/>
  </si>
  <si>
    <t>何も言えなくて</t>
    <phoneticPr fontId="1"/>
  </si>
  <si>
    <t>ギター鴎</t>
    <phoneticPr fontId="1"/>
  </si>
  <si>
    <t>夜霧のブルース</t>
    <phoneticPr fontId="1"/>
  </si>
  <si>
    <t>大阪しぐれ</t>
    <phoneticPr fontId="1"/>
  </si>
  <si>
    <t>君が好きだよ</t>
    <phoneticPr fontId="1"/>
  </si>
  <si>
    <t>大阪ぐらし</t>
    <phoneticPr fontId="1"/>
  </si>
  <si>
    <t>銀座九丁目は水の上</t>
    <phoneticPr fontId="1"/>
  </si>
  <si>
    <t>男と女　-東京25時-</t>
    <phoneticPr fontId="1"/>
  </si>
  <si>
    <t>ネオン街ブルース</t>
    <phoneticPr fontId="1"/>
  </si>
  <si>
    <t>石狩挽歌</t>
    <phoneticPr fontId="1"/>
  </si>
  <si>
    <t>海その愛</t>
    <phoneticPr fontId="1"/>
  </si>
  <si>
    <t>あゝ夏休み</t>
    <phoneticPr fontId="1"/>
  </si>
  <si>
    <t>亜麻色の髪の乙女</t>
    <phoneticPr fontId="1"/>
  </si>
  <si>
    <t>別れの朝</t>
    <phoneticPr fontId="1"/>
  </si>
  <si>
    <t>雨（三善英史）</t>
    <phoneticPr fontId="1"/>
  </si>
  <si>
    <t>タッチ</t>
    <phoneticPr fontId="1"/>
  </si>
  <si>
    <t>恋の季節</t>
    <rPh sb="0" eb="1">
      <t>コイ</t>
    </rPh>
    <rPh sb="2" eb="4">
      <t>キセツ</t>
    </rPh>
    <phoneticPr fontId="1"/>
  </si>
  <si>
    <t>雨に咲く花</t>
    <rPh sb="0" eb="1">
      <t>アメ</t>
    </rPh>
    <rPh sb="2" eb="3">
      <t>サ</t>
    </rPh>
    <rPh sb="4" eb="5">
      <t>ハナ</t>
    </rPh>
    <phoneticPr fontId="1"/>
  </si>
  <si>
    <t>たそがれの銀座</t>
    <rPh sb="5" eb="7">
      <t>ギンザ</t>
    </rPh>
    <phoneticPr fontId="1"/>
  </si>
  <si>
    <t>3年目の浮気</t>
    <rPh sb="1" eb="3">
      <t>ネンメ</t>
    </rPh>
    <rPh sb="4" eb="6">
      <t>ウワキ</t>
    </rPh>
    <phoneticPr fontId="1"/>
  </si>
  <si>
    <t>中学3年生</t>
    <rPh sb="0" eb="2">
      <t>チュウガク</t>
    </rPh>
    <rPh sb="3" eb="5">
      <t>ネンセイ</t>
    </rPh>
    <phoneticPr fontId="1"/>
  </si>
  <si>
    <t>喝采</t>
    <rPh sb="0" eb="2">
      <t>カッサイ</t>
    </rPh>
    <phoneticPr fontId="1"/>
  </si>
  <si>
    <t>かたおもい</t>
    <phoneticPr fontId="1"/>
  </si>
  <si>
    <t>片時雨</t>
    <rPh sb="0" eb="1">
      <t>カタ</t>
    </rPh>
    <rPh sb="1" eb="3">
      <t>シグレ</t>
    </rPh>
    <phoneticPr fontId="1"/>
  </si>
  <si>
    <t>花水木</t>
    <rPh sb="0" eb="3">
      <t>ハナミズキ</t>
    </rPh>
    <phoneticPr fontId="1"/>
  </si>
  <si>
    <t>おさげと花とお地蔵さんと</t>
    <rPh sb="4" eb="5">
      <t>ハナ</t>
    </rPh>
    <rPh sb="7" eb="9">
      <t>ジゾウ</t>
    </rPh>
    <phoneticPr fontId="1"/>
  </si>
  <si>
    <t>北海道函館本線</t>
    <rPh sb="0" eb="3">
      <t>ホッカイドウ</t>
    </rPh>
    <rPh sb="3" eb="5">
      <t>ハコダテ</t>
    </rPh>
    <rPh sb="5" eb="7">
      <t>ホンセン</t>
    </rPh>
    <phoneticPr fontId="1"/>
  </si>
  <si>
    <t>ふるさとの話をしよう</t>
    <rPh sb="5" eb="6">
      <t>ハナシ</t>
    </rPh>
    <phoneticPr fontId="1"/>
  </si>
  <si>
    <t>【北條利男】</t>
    <rPh sb="1" eb="3">
      <t>ホウジョウ</t>
    </rPh>
    <rPh sb="3" eb="5">
      <t>トシオ</t>
    </rPh>
    <phoneticPr fontId="1"/>
  </si>
  <si>
    <t>対馬海峡</t>
    <rPh sb="0" eb="2">
      <t>ツシマ</t>
    </rPh>
    <rPh sb="2" eb="4">
      <t>カイキョウ</t>
    </rPh>
    <phoneticPr fontId="1"/>
  </si>
  <si>
    <t>空海の道</t>
    <rPh sb="0" eb="2">
      <t>クウカイ</t>
    </rPh>
    <rPh sb="3" eb="4">
      <t>ミチ</t>
    </rPh>
    <phoneticPr fontId="1"/>
  </si>
  <si>
    <t>さんざし恋歌</t>
    <rPh sb="4" eb="6">
      <t>レンカ</t>
    </rPh>
    <phoneticPr fontId="1"/>
  </si>
  <si>
    <t>南国土佐を後にして</t>
    <rPh sb="0" eb="2">
      <t>ナンゴク</t>
    </rPh>
    <rPh sb="2" eb="4">
      <t>トサ</t>
    </rPh>
    <rPh sb="5" eb="6">
      <t>アト</t>
    </rPh>
    <phoneticPr fontId="1"/>
  </si>
  <si>
    <t>時には娼婦のように</t>
    <rPh sb="0" eb="1">
      <t>トキ</t>
    </rPh>
    <rPh sb="3" eb="5">
      <t>ショウフ</t>
    </rPh>
    <phoneticPr fontId="1"/>
  </si>
  <si>
    <t>美しい十代</t>
    <rPh sb="0" eb="1">
      <t>ウツク</t>
    </rPh>
    <rPh sb="3" eb="5">
      <t>ジュウダイ</t>
    </rPh>
    <phoneticPr fontId="1"/>
  </si>
  <si>
    <t>芸者ワルツ</t>
    <rPh sb="0" eb="2">
      <t>ゲイシャ</t>
    </rPh>
    <phoneticPr fontId="1"/>
  </si>
  <si>
    <t>詫び椿</t>
    <rPh sb="0" eb="1">
      <t>ワ</t>
    </rPh>
    <rPh sb="2" eb="3">
      <t>ツバキ</t>
    </rPh>
    <phoneticPr fontId="1"/>
  </si>
  <si>
    <t>残花（ｻﾞﾝｶ）</t>
    <rPh sb="0" eb="1">
      <t>ザン</t>
    </rPh>
    <rPh sb="1" eb="2">
      <t>ハナ</t>
    </rPh>
    <phoneticPr fontId="1"/>
  </si>
  <si>
    <t>虹色の湖</t>
    <rPh sb="0" eb="2">
      <t>ニジイロ</t>
    </rPh>
    <rPh sb="3" eb="4">
      <t>ミズウミ</t>
    </rPh>
    <phoneticPr fontId="1"/>
  </si>
  <si>
    <t>恋のハレルヤ</t>
    <rPh sb="0" eb="1">
      <t>コイ</t>
    </rPh>
    <phoneticPr fontId="1"/>
  </si>
  <si>
    <t>夏休み</t>
    <rPh sb="0" eb="2">
      <t>ナツヤス</t>
    </rPh>
    <phoneticPr fontId="1"/>
  </si>
  <si>
    <t>少年時代</t>
    <rPh sb="0" eb="2">
      <t>ショウネン</t>
    </rPh>
    <rPh sb="2" eb="4">
      <t>ジダイ</t>
    </rPh>
    <phoneticPr fontId="1"/>
  </si>
  <si>
    <t>恋のバカンス</t>
    <rPh sb="0" eb="1">
      <t>コイ</t>
    </rPh>
    <phoneticPr fontId="1"/>
  </si>
  <si>
    <t>みれん船</t>
    <rPh sb="3" eb="4">
      <t>フネ</t>
    </rPh>
    <phoneticPr fontId="1"/>
  </si>
  <si>
    <t>会津追分</t>
    <rPh sb="0" eb="2">
      <t>アイヅ</t>
    </rPh>
    <rPh sb="2" eb="4">
      <t>オイワケ</t>
    </rPh>
    <phoneticPr fontId="1"/>
  </si>
  <si>
    <t>霧雨川</t>
    <rPh sb="0" eb="2">
      <t>キリサメ</t>
    </rPh>
    <rPh sb="2" eb="3">
      <t>カワ</t>
    </rPh>
    <phoneticPr fontId="1"/>
  </si>
  <si>
    <t>冬の稲妻</t>
    <rPh sb="0" eb="1">
      <t>フユ</t>
    </rPh>
    <rPh sb="2" eb="4">
      <t>イナズマ</t>
    </rPh>
    <phoneticPr fontId="1"/>
  </si>
  <si>
    <t>家族になろうよ</t>
    <rPh sb="0" eb="2">
      <t>カゾク</t>
    </rPh>
    <phoneticPr fontId="1"/>
  </si>
  <si>
    <t>季節の中で</t>
    <rPh sb="0" eb="2">
      <t>キセツ</t>
    </rPh>
    <rPh sb="3" eb="4">
      <t>ナカ</t>
    </rPh>
    <phoneticPr fontId="1"/>
  </si>
  <si>
    <t>街の灯り</t>
    <rPh sb="0" eb="1">
      <t>マチ</t>
    </rPh>
    <rPh sb="2" eb="3">
      <t>アカ</t>
    </rPh>
    <phoneticPr fontId="1"/>
  </si>
  <si>
    <t>優しいあの子</t>
    <rPh sb="0" eb="1">
      <t>ヤサ</t>
    </rPh>
    <rPh sb="5" eb="6">
      <t>コ</t>
    </rPh>
    <phoneticPr fontId="1"/>
  </si>
  <si>
    <t>夏の日の1993</t>
    <rPh sb="0" eb="1">
      <t>ナツ</t>
    </rPh>
    <rPh sb="2" eb="3">
      <t>ヒ</t>
    </rPh>
    <phoneticPr fontId="1"/>
  </si>
  <si>
    <t>シンデレラ サマー</t>
    <phoneticPr fontId="1"/>
  </si>
  <si>
    <t>白いギター</t>
    <rPh sb="0" eb="1">
      <t>シロ</t>
    </rPh>
    <phoneticPr fontId="1"/>
  </si>
  <si>
    <t>真夜中のギター</t>
    <rPh sb="0" eb="3">
      <t>マヨナカ</t>
    </rPh>
    <phoneticPr fontId="1"/>
  </si>
  <si>
    <t>精霊流し</t>
    <rPh sb="0" eb="2">
      <t>ショウリョウ</t>
    </rPh>
    <rPh sb="2" eb="3">
      <t>ナガ</t>
    </rPh>
    <phoneticPr fontId="1"/>
  </si>
  <si>
    <t>凛として</t>
    <rPh sb="0" eb="1">
      <t>リン</t>
    </rPh>
    <phoneticPr fontId="1"/>
  </si>
  <si>
    <t>夢綴り</t>
    <rPh sb="0" eb="2">
      <t>ユメツヅ</t>
    </rPh>
    <phoneticPr fontId="1"/>
  </si>
  <si>
    <t>いくじなし（山崎ていじ）</t>
    <rPh sb="6" eb="8">
      <t>ヤマザキ</t>
    </rPh>
    <phoneticPr fontId="1"/>
  </si>
  <si>
    <t>旅人よ</t>
    <rPh sb="0" eb="2">
      <t>タビビト</t>
    </rPh>
    <phoneticPr fontId="1"/>
  </si>
  <si>
    <t>トンコ節</t>
    <rPh sb="3" eb="4">
      <t>フシ</t>
    </rPh>
    <phoneticPr fontId="1"/>
  </si>
  <si>
    <t>凍れ（ｼﾊﾞﾚ）船</t>
    <rPh sb="0" eb="1">
      <t>シバ</t>
    </rPh>
    <rPh sb="8" eb="9">
      <t>フネ</t>
    </rPh>
    <phoneticPr fontId="1"/>
  </si>
  <si>
    <t>あー夏休み</t>
    <rPh sb="2" eb="4">
      <t>ナツヤス</t>
    </rPh>
    <phoneticPr fontId="1"/>
  </si>
  <si>
    <t>いい日旅立ち</t>
    <rPh sb="2" eb="3">
      <t>ヒ</t>
    </rPh>
    <rPh sb="3" eb="5">
      <t>タビダ</t>
    </rPh>
    <phoneticPr fontId="1"/>
  </si>
  <si>
    <t>小樽の人よ</t>
    <rPh sb="0" eb="2">
      <t>オタル</t>
    </rPh>
    <rPh sb="3" eb="4">
      <t>ヒト</t>
    </rPh>
    <phoneticPr fontId="1"/>
  </si>
  <si>
    <t>悲しい色やね</t>
    <rPh sb="0" eb="1">
      <t>カナ</t>
    </rPh>
    <rPh sb="3" eb="4">
      <t>イロ</t>
    </rPh>
    <phoneticPr fontId="1"/>
  </si>
  <si>
    <t>VIVA・LA・VIDA！生きてるっていいね！</t>
    <rPh sb="13" eb="14">
      <t>イ</t>
    </rPh>
    <phoneticPr fontId="1"/>
  </si>
  <si>
    <t>September</t>
    <phoneticPr fontId="1"/>
  </si>
  <si>
    <t>俺でいいのか</t>
    <rPh sb="0" eb="1">
      <t>オレ</t>
    </rPh>
    <phoneticPr fontId="1"/>
  </si>
  <si>
    <t>有楽町で逢いましょう</t>
    <rPh sb="0" eb="3">
      <t>ユウラクチョウ</t>
    </rPh>
    <rPh sb="4" eb="5">
      <t>ア</t>
    </rPh>
    <phoneticPr fontId="1"/>
  </si>
  <si>
    <t>Moon  River</t>
    <phoneticPr fontId="1"/>
  </si>
  <si>
    <t>五番街のマリーへ</t>
    <rPh sb="0" eb="3">
      <t>ゴバンガイ</t>
    </rPh>
    <phoneticPr fontId="1"/>
  </si>
  <si>
    <t>琵琶湖周航の歌</t>
    <rPh sb="0" eb="3">
      <t>ビワコ</t>
    </rPh>
    <rPh sb="3" eb="5">
      <t>シュウコウ</t>
    </rPh>
    <rPh sb="6" eb="7">
      <t>ウタ</t>
    </rPh>
    <phoneticPr fontId="1"/>
  </si>
  <si>
    <t>骨まで愛して</t>
    <rPh sb="0" eb="1">
      <t>ホネ</t>
    </rPh>
    <rPh sb="3" eb="4">
      <t>アイ</t>
    </rPh>
    <phoneticPr fontId="1"/>
  </si>
  <si>
    <t>長良川艶歌</t>
    <rPh sb="0" eb="3">
      <t>ナガラガワ</t>
    </rPh>
    <rPh sb="3" eb="5">
      <t>エンカ</t>
    </rPh>
    <phoneticPr fontId="1"/>
  </si>
  <si>
    <t>憧れのハワイ航路</t>
    <rPh sb="0" eb="1">
      <t>アコガ</t>
    </rPh>
    <rPh sb="6" eb="8">
      <t>コウロ</t>
    </rPh>
    <phoneticPr fontId="1"/>
  </si>
  <si>
    <t>村の駐在所</t>
    <rPh sb="0" eb="1">
      <t>ムラ</t>
    </rPh>
    <rPh sb="2" eb="5">
      <t>チュウザイショ</t>
    </rPh>
    <phoneticPr fontId="1"/>
  </si>
  <si>
    <t>夕陽の波止場</t>
    <rPh sb="0" eb="2">
      <t>ユウヒ</t>
    </rPh>
    <rPh sb="3" eb="6">
      <t>ハトバ</t>
    </rPh>
    <phoneticPr fontId="1"/>
  </si>
  <si>
    <t>江差初しぐれ</t>
    <rPh sb="0" eb="2">
      <t>エサシ</t>
    </rPh>
    <rPh sb="2" eb="3">
      <t>ハツ</t>
    </rPh>
    <phoneticPr fontId="1"/>
  </si>
  <si>
    <t>恋の舟</t>
    <rPh sb="0" eb="1">
      <t>コイ</t>
    </rPh>
    <rPh sb="2" eb="3">
      <t>フネ</t>
    </rPh>
    <phoneticPr fontId="1"/>
  </si>
  <si>
    <t>相生の雨</t>
    <rPh sb="0" eb="2">
      <t>アイオイ</t>
    </rPh>
    <rPh sb="3" eb="4">
      <t>アメ</t>
    </rPh>
    <phoneticPr fontId="1"/>
  </si>
  <si>
    <t>赤と黒のブルース</t>
    <rPh sb="0" eb="1">
      <t>アカ</t>
    </rPh>
    <rPh sb="2" eb="3">
      <t>クロ</t>
    </rPh>
    <phoneticPr fontId="1"/>
  </si>
  <si>
    <t>旅笠道中</t>
    <rPh sb="0" eb="1">
      <t>タビ</t>
    </rPh>
    <rPh sb="1" eb="2">
      <t>カサ</t>
    </rPh>
    <rPh sb="2" eb="4">
      <t>ドウチュウ</t>
    </rPh>
    <phoneticPr fontId="1"/>
  </si>
  <si>
    <t>さざんかの宿</t>
    <rPh sb="5" eb="6">
      <t>ヤド</t>
    </rPh>
    <phoneticPr fontId="1"/>
  </si>
  <si>
    <t>浮雲ふたり</t>
    <rPh sb="0" eb="2">
      <t>ウキグモ</t>
    </rPh>
    <phoneticPr fontId="1"/>
  </si>
  <si>
    <t>釜山海峡</t>
    <rPh sb="0" eb="2">
      <t>プサン</t>
    </rPh>
    <rPh sb="2" eb="4">
      <t>カイキョウ</t>
    </rPh>
    <phoneticPr fontId="1"/>
  </si>
  <si>
    <t>さそり座の女</t>
    <rPh sb="3" eb="4">
      <t>ザ</t>
    </rPh>
    <rPh sb="5" eb="6">
      <t>オンナ</t>
    </rPh>
    <phoneticPr fontId="1"/>
  </si>
  <si>
    <t>そして神戸</t>
    <rPh sb="3" eb="5">
      <t>コウベ</t>
    </rPh>
    <phoneticPr fontId="1"/>
  </si>
  <si>
    <t>霧の摩周湖</t>
    <rPh sb="0" eb="1">
      <t>キリ</t>
    </rPh>
    <rPh sb="2" eb="5">
      <t>マシュウコ</t>
    </rPh>
    <phoneticPr fontId="1"/>
  </si>
  <si>
    <t>ガラス超しに消えた夏</t>
    <rPh sb="3" eb="4">
      <t>コ</t>
    </rPh>
    <rPh sb="6" eb="7">
      <t>キ</t>
    </rPh>
    <rPh sb="9" eb="10">
      <t>ナツ</t>
    </rPh>
    <phoneticPr fontId="1"/>
  </si>
  <si>
    <t>Walk</t>
    <phoneticPr fontId="1"/>
  </si>
  <si>
    <t>恋の予感</t>
    <rPh sb="0" eb="1">
      <t>コイ</t>
    </rPh>
    <rPh sb="2" eb="4">
      <t>ヨカン</t>
    </rPh>
    <phoneticPr fontId="1"/>
  </si>
  <si>
    <t>影法師</t>
    <rPh sb="0" eb="3">
      <t>カゲボウシ</t>
    </rPh>
    <phoneticPr fontId="1"/>
  </si>
  <si>
    <t>面影</t>
    <rPh sb="0" eb="2">
      <t>オモカゲ</t>
    </rPh>
    <phoneticPr fontId="1"/>
  </si>
  <si>
    <t>愛しき日々</t>
    <rPh sb="0" eb="1">
      <t>イト</t>
    </rPh>
    <rPh sb="3" eb="5">
      <t>ヒビ</t>
    </rPh>
    <phoneticPr fontId="1"/>
  </si>
  <si>
    <t>小さな日記</t>
    <rPh sb="0" eb="1">
      <t>チイ</t>
    </rPh>
    <rPh sb="3" eb="5">
      <t>ニッキ</t>
    </rPh>
    <phoneticPr fontId="1"/>
  </si>
  <si>
    <t>小さなスナック</t>
    <rPh sb="0" eb="1">
      <t>チイ</t>
    </rPh>
    <phoneticPr fontId="1"/>
  </si>
  <si>
    <t>星空に両手を</t>
    <rPh sb="0" eb="2">
      <t>ホシゾラ</t>
    </rPh>
    <rPh sb="3" eb="5">
      <t>リョウテ</t>
    </rPh>
    <phoneticPr fontId="1"/>
  </si>
  <si>
    <t>初恋</t>
    <rPh sb="0" eb="2">
      <t>ハツコイ</t>
    </rPh>
    <phoneticPr fontId="1"/>
  </si>
  <si>
    <t>別れた後で</t>
    <rPh sb="0" eb="1">
      <t>ワカ</t>
    </rPh>
    <rPh sb="3" eb="4">
      <t>アト</t>
    </rPh>
    <phoneticPr fontId="1"/>
  </si>
  <si>
    <t>高原列車は行く</t>
    <rPh sb="0" eb="2">
      <t>コウゲン</t>
    </rPh>
    <rPh sb="2" eb="4">
      <t>レッシャ</t>
    </rPh>
    <rPh sb="5" eb="6">
      <t>イ</t>
    </rPh>
    <phoneticPr fontId="1"/>
  </si>
  <si>
    <t>夜汽車（山崎ていじ）</t>
    <rPh sb="0" eb="3">
      <t>ヨギシャ</t>
    </rPh>
    <rPh sb="4" eb="6">
      <t>ヤマザキ</t>
    </rPh>
    <phoneticPr fontId="1"/>
  </si>
  <si>
    <t>哀愁ストリート</t>
    <rPh sb="0" eb="2">
      <t>アイシュウ</t>
    </rPh>
    <phoneticPr fontId="1"/>
  </si>
  <si>
    <t>湖愁</t>
    <rPh sb="0" eb="1">
      <t>ミズウミ</t>
    </rPh>
    <rPh sb="1" eb="2">
      <t>シュウ</t>
    </rPh>
    <phoneticPr fontId="1"/>
  </si>
  <si>
    <t>札幌えれじぃ</t>
    <rPh sb="0" eb="2">
      <t>サッポロ</t>
    </rPh>
    <phoneticPr fontId="1"/>
  </si>
  <si>
    <t>港町ブルース</t>
    <rPh sb="0" eb="2">
      <t>ミナトマチ</t>
    </rPh>
    <phoneticPr fontId="1"/>
  </si>
  <si>
    <t>霧の中の少女</t>
    <rPh sb="0" eb="1">
      <t>キリ</t>
    </rPh>
    <rPh sb="2" eb="3">
      <t>ナカ</t>
    </rPh>
    <rPh sb="4" eb="6">
      <t>ショウジョ</t>
    </rPh>
    <phoneticPr fontId="1"/>
  </si>
  <si>
    <t>遠くへ行きたい</t>
    <rPh sb="0" eb="1">
      <t>トオ</t>
    </rPh>
    <rPh sb="3" eb="4">
      <t>イ</t>
    </rPh>
    <phoneticPr fontId="1"/>
  </si>
  <si>
    <t>ラブ・ストーリーは突然に</t>
    <rPh sb="9" eb="11">
      <t>トツゼン</t>
    </rPh>
    <phoneticPr fontId="1"/>
  </si>
  <si>
    <t>京都の恋</t>
    <rPh sb="0" eb="2">
      <t>キョウト</t>
    </rPh>
    <rPh sb="3" eb="4">
      <t>コイ</t>
    </rPh>
    <phoneticPr fontId="1"/>
  </si>
  <si>
    <t>北国の春</t>
    <rPh sb="0" eb="2">
      <t>キタグニ</t>
    </rPh>
    <rPh sb="3" eb="4">
      <t>ハル</t>
    </rPh>
    <phoneticPr fontId="1"/>
  </si>
  <si>
    <t>母恋吹雪</t>
    <rPh sb="0" eb="1">
      <t>ハハ</t>
    </rPh>
    <rPh sb="1" eb="2">
      <t>コイ</t>
    </rPh>
    <rPh sb="2" eb="4">
      <t>フブキ</t>
    </rPh>
    <phoneticPr fontId="1"/>
  </si>
  <si>
    <t>函館の女</t>
    <rPh sb="0" eb="2">
      <t>ハコダテ</t>
    </rPh>
    <rPh sb="3" eb="4">
      <t>オンナ</t>
    </rPh>
    <phoneticPr fontId="1"/>
  </si>
  <si>
    <t>妻恋道中</t>
    <rPh sb="0" eb="1">
      <t>ツマ</t>
    </rPh>
    <rPh sb="1" eb="2">
      <t>コイ</t>
    </rPh>
    <rPh sb="2" eb="4">
      <t>ドウチュウ</t>
    </rPh>
    <phoneticPr fontId="1"/>
  </si>
  <si>
    <t>望郷酒場</t>
    <rPh sb="0" eb="2">
      <t>ボウキョウ</t>
    </rPh>
    <rPh sb="2" eb="4">
      <t>サカバ</t>
    </rPh>
    <phoneticPr fontId="1"/>
  </si>
  <si>
    <t>祝い酒</t>
    <rPh sb="0" eb="1">
      <t>イワ</t>
    </rPh>
    <rPh sb="2" eb="3">
      <t>ザケ</t>
    </rPh>
    <phoneticPr fontId="1"/>
  </si>
  <si>
    <t>こころ酒</t>
    <rPh sb="3" eb="4">
      <t>サケ</t>
    </rPh>
    <phoneticPr fontId="1"/>
  </si>
  <si>
    <t>ひとり酒</t>
    <rPh sb="3" eb="4">
      <t>サケ</t>
    </rPh>
    <phoneticPr fontId="1"/>
  </si>
  <si>
    <t>銭形平次</t>
    <rPh sb="0" eb="4">
      <t>ゼニガタヘイジ</t>
    </rPh>
    <phoneticPr fontId="1"/>
  </si>
  <si>
    <t>遠くで汽笛をききながら</t>
    <rPh sb="0" eb="1">
      <t>トオ</t>
    </rPh>
    <rPh sb="3" eb="5">
      <t>キテキ</t>
    </rPh>
    <phoneticPr fontId="1"/>
  </si>
  <si>
    <t>オリビアを聴きながら</t>
    <rPh sb="5" eb="6">
      <t>キ</t>
    </rPh>
    <phoneticPr fontId="1"/>
  </si>
  <si>
    <t>「いちご白書」をもう一度</t>
    <rPh sb="4" eb="6">
      <t>ハクショ</t>
    </rPh>
    <rPh sb="10" eb="12">
      <t>イチド</t>
    </rPh>
    <phoneticPr fontId="1"/>
  </si>
  <si>
    <t>わかって下さい</t>
    <rPh sb="4" eb="5">
      <t>クダ</t>
    </rPh>
    <phoneticPr fontId="1"/>
  </si>
  <si>
    <t>吾亦紅</t>
    <rPh sb="0" eb="3">
      <t>ワレモコウ</t>
    </rPh>
    <phoneticPr fontId="1"/>
  </si>
  <si>
    <t>君といつまでも</t>
    <rPh sb="0" eb="1">
      <t>キミ</t>
    </rPh>
    <phoneticPr fontId="1"/>
  </si>
  <si>
    <t>リンゴの唄</t>
    <rPh sb="4" eb="5">
      <t>ウタ</t>
    </rPh>
    <phoneticPr fontId="1"/>
  </si>
  <si>
    <t>雨の中の二人</t>
    <rPh sb="0" eb="1">
      <t>アメ</t>
    </rPh>
    <rPh sb="2" eb="3">
      <t>ナカ</t>
    </rPh>
    <rPh sb="4" eb="6">
      <t>フタリ</t>
    </rPh>
    <phoneticPr fontId="1"/>
  </si>
  <si>
    <t>晩夏</t>
    <rPh sb="0" eb="2">
      <t>バンカ</t>
    </rPh>
    <phoneticPr fontId="1"/>
  </si>
  <si>
    <t>人生（ﾐﾁ）</t>
    <rPh sb="0" eb="2">
      <t>ジンセイ</t>
    </rPh>
    <phoneticPr fontId="1"/>
  </si>
  <si>
    <t>萩しぐれ</t>
    <rPh sb="0" eb="1">
      <t>ハギ</t>
    </rPh>
    <phoneticPr fontId="1"/>
  </si>
  <si>
    <t>コーヒー・ショップで</t>
    <phoneticPr fontId="1"/>
  </si>
  <si>
    <t>コーヒー・ルンバ</t>
    <phoneticPr fontId="1"/>
  </si>
  <si>
    <t>甘い生活</t>
    <rPh sb="0" eb="1">
      <t>アマ</t>
    </rPh>
    <rPh sb="2" eb="4">
      <t>セイカツ</t>
    </rPh>
    <phoneticPr fontId="1"/>
  </si>
  <si>
    <t>どうぞこのまま</t>
    <phoneticPr fontId="1"/>
  </si>
  <si>
    <t>思い出のｸﾞﾘｰﾝｸﾞﾗｽ（英語）</t>
    <rPh sb="0" eb="1">
      <t>オモ</t>
    </rPh>
    <rPh sb="2" eb="3">
      <t>デ</t>
    </rPh>
    <rPh sb="14" eb="16">
      <t>エイゴ</t>
    </rPh>
    <phoneticPr fontId="1"/>
  </si>
  <si>
    <t>あなただけを</t>
    <phoneticPr fontId="1"/>
  </si>
  <si>
    <t>夜空の星</t>
    <rPh sb="0" eb="2">
      <t>ヨゾラ</t>
    </rPh>
    <rPh sb="3" eb="4">
      <t>ホシ</t>
    </rPh>
    <phoneticPr fontId="1"/>
  </si>
  <si>
    <t>蒼い星くず</t>
    <rPh sb="0" eb="1">
      <t>アオ</t>
    </rPh>
    <rPh sb="2" eb="3">
      <t>ホシ</t>
    </rPh>
    <phoneticPr fontId="1"/>
  </si>
  <si>
    <t>時の流れに身をまかせ</t>
    <rPh sb="0" eb="1">
      <t>トキ</t>
    </rPh>
    <rPh sb="2" eb="3">
      <t>ナガ</t>
    </rPh>
    <rPh sb="5" eb="6">
      <t>ミ</t>
    </rPh>
    <phoneticPr fontId="1"/>
  </si>
  <si>
    <t>聖母たちのララバイ</t>
    <rPh sb="0" eb="2">
      <t>セイボ</t>
    </rPh>
    <phoneticPr fontId="1"/>
  </si>
  <si>
    <t>Sweet  memories</t>
    <phoneticPr fontId="1"/>
  </si>
  <si>
    <t>遠い世界に</t>
    <rPh sb="0" eb="1">
      <t>トオ</t>
    </rPh>
    <rPh sb="2" eb="4">
      <t>セカイ</t>
    </rPh>
    <phoneticPr fontId="1"/>
  </si>
  <si>
    <t>池上線</t>
    <rPh sb="0" eb="3">
      <t>イケガミセン</t>
    </rPh>
    <phoneticPr fontId="1"/>
  </si>
  <si>
    <t>西海（ｻｲｶｲ）ブルース</t>
    <rPh sb="0" eb="2">
      <t>サイカイ</t>
    </rPh>
    <phoneticPr fontId="1"/>
  </si>
  <si>
    <t>メリーアン</t>
    <phoneticPr fontId="1"/>
  </si>
  <si>
    <t>秋止符</t>
    <rPh sb="0" eb="1">
      <t>アキ</t>
    </rPh>
    <rPh sb="1" eb="2">
      <t>ト</t>
    </rPh>
    <rPh sb="2" eb="3">
      <t>フ</t>
    </rPh>
    <phoneticPr fontId="1"/>
  </si>
  <si>
    <t>ブルーライトヨコハマ</t>
    <phoneticPr fontId="1"/>
  </si>
  <si>
    <t>恋の雪別れ</t>
    <rPh sb="0" eb="1">
      <t>コイ</t>
    </rPh>
    <rPh sb="2" eb="3">
      <t>ユキ</t>
    </rPh>
    <rPh sb="3" eb="4">
      <t>ワカ</t>
    </rPh>
    <phoneticPr fontId="1"/>
  </si>
  <si>
    <t>赤ちょうちん</t>
    <rPh sb="0" eb="1">
      <t>アカ</t>
    </rPh>
    <phoneticPr fontId="1"/>
  </si>
  <si>
    <t>大阪ロマン</t>
    <rPh sb="0" eb="2">
      <t>オオサカ</t>
    </rPh>
    <phoneticPr fontId="1"/>
  </si>
  <si>
    <t>隈部　彰</t>
    <phoneticPr fontId="1"/>
  </si>
  <si>
    <t>石田　正人</t>
    <rPh sb="0" eb="2">
      <t>イシダ</t>
    </rPh>
    <rPh sb="3" eb="5">
      <t>マサト</t>
    </rPh>
    <phoneticPr fontId="1"/>
  </si>
  <si>
    <t>２２才の別れ</t>
    <rPh sb="2" eb="3">
      <t>サイ</t>
    </rPh>
    <rPh sb="4" eb="5">
      <t>ワカ</t>
    </rPh>
    <phoneticPr fontId="1"/>
  </si>
  <si>
    <t>第４０回</t>
    <rPh sb="0" eb="1">
      <t>ダイ</t>
    </rPh>
    <rPh sb="3" eb="4">
      <t>カイ</t>
    </rPh>
    <phoneticPr fontId="1"/>
  </si>
  <si>
    <t>第３９回</t>
    <rPh sb="0" eb="1">
      <t>ダイ</t>
    </rPh>
    <rPh sb="3" eb="4">
      <t>カイ</t>
    </rPh>
    <phoneticPr fontId="1"/>
  </si>
  <si>
    <t>第３８回</t>
    <rPh sb="0" eb="1">
      <t>ダイ</t>
    </rPh>
    <rPh sb="3" eb="4">
      <t>カイ</t>
    </rPh>
    <phoneticPr fontId="1"/>
  </si>
  <si>
    <t>第３７回</t>
    <rPh sb="0" eb="1">
      <t>ダイ</t>
    </rPh>
    <rPh sb="3" eb="4">
      <t>カイ</t>
    </rPh>
    <phoneticPr fontId="1"/>
  </si>
  <si>
    <t>第４１回</t>
    <rPh sb="0" eb="1">
      <t>ダイ</t>
    </rPh>
    <rPh sb="3" eb="4">
      <t>カイ</t>
    </rPh>
    <phoneticPr fontId="1"/>
  </si>
  <si>
    <t>第４２回</t>
    <rPh sb="0" eb="1">
      <t>ダイ</t>
    </rPh>
    <rPh sb="3" eb="4">
      <t>カイ</t>
    </rPh>
    <phoneticPr fontId="1"/>
  </si>
  <si>
    <t>釜山港へ帰れ</t>
    <rPh sb="0" eb="2">
      <t>プサン</t>
    </rPh>
    <rPh sb="2" eb="3">
      <t>コウ</t>
    </rPh>
    <rPh sb="4" eb="5">
      <t>カエ</t>
    </rPh>
    <phoneticPr fontId="1"/>
  </si>
  <si>
    <t>君だけを</t>
    <rPh sb="0" eb="1">
      <t>キミ</t>
    </rPh>
    <phoneticPr fontId="1"/>
  </si>
  <si>
    <t>帰り花</t>
    <rPh sb="0" eb="1">
      <t>カエ</t>
    </rPh>
    <rPh sb="2" eb="3">
      <t>バナ</t>
    </rPh>
    <phoneticPr fontId="1"/>
  </si>
  <si>
    <t>北海峡</t>
    <rPh sb="0" eb="1">
      <t>キタ</t>
    </rPh>
    <rPh sb="1" eb="3">
      <t>カイキョウ</t>
    </rPh>
    <phoneticPr fontId="1"/>
  </si>
  <si>
    <t>能取岬（ﾉﾄﾛﾐｻ）</t>
    <rPh sb="0" eb="1">
      <t>ノウ</t>
    </rPh>
    <rPh sb="1" eb="2">
      <t>ト</t>
    </rPh>
    <rPh sb="2" eb="3">
      <t>ミサキ</t>
    </rPh>
    <phoneticPr fontId="1"/>
  </si>
  <si>
    <t>十五夜の君</t>
    <rPh sb="0" eb="3">
      <t>ジュウゴヤ</t>
    </rPh>
    <rPh sb="4" eb="5">
      <t>キミ</t>
    </rPh>
    <phoneticPr fontId="1"/>
  </si>
  <si>
    <t>東京の灯よいつまでも</t>
    <rPh sb="0" eb="2">
      <t>トウキョウ</t>
    </rPh>
    <rPh sb="3" eb="4">
      <t>ヒ</t>
    </rPh>
    <phoneticPr fontId="1"/>
  </si>
  <si>
    <t>ちゃんちき小町</t>
    <rPh sb="5" eb="7">
      <t>コマチ</t>
    </rPh>
    <phoneticPr fontId="1"/>
  </si>
  <si>
    <t>二人の春</t>
    <rPh sb="0" eb="2">
      <t>フタリ</t>
    </rPh>
    <rPh sb="3" eb="4">
      <t>ハル</t>
    </rPh>
    <phoneticPr fontId="1"/>
  </si>
  <si>
    <t>忘れ傘</t>
    <rPh sb="0" eb="1">
      <t>ワス</t>
    </rPh>
    <rPh sb="2" eb="3">
      <t>カサ</t>
    </rPh>
    <phoneticPr fontId="1"/>
  </si>
  <si>
    <t>別れの一本杉</t>
    <rPh sb="0" eb="1">
      <t>ワカ</t>
    </rPh>
    <rPh sb="3" eb="6">
      <t>イッポンスギ</t>
    </rPh>
    <phoneticPr fontId="1"/>
  </si>
  <si>
    <t>月がとっても青いから</t>
    <rPh sb="0" eb="1">
      <t>ツキ</t>
    </rPh>
    <rPh sb="6" eb="7">
      <t>アオ</t>
    </rPh>
    <phoneticPr fontId="1"/>
  </si>
  <si>
    <t>三百六十五歩のマーチ</t>
    <rPh sb="0" eb="2">
      <t>サンビャク</t>
    </rPh>
    <rPh sb="2" eb="5">
      <t>ロクジュウゴ</t>
    </rPh>
    <rPh sb="5" eb="6">
      <t>ホ</t>
    </rPh>
    <phoneticPr fontId="1"/>
  </si>
  <si>
    <t>岬めぐり</t>
    <rPh sb="0" eb="1">
      <t>ミサキ</t>
    </rPh>
    <phoneticPr fontId="1"/>
  </si>
  <si>
    <t>ブルーライトヨコスカ</t>
    <phoneticPr fontId="1"/>
  </si>
  <si>
    <t>東京</t>
    <rPh sb="0" eb="2">
      <t>トウキョウ</t>
    </rPh>
    <phoneticPr fontId="1"/>
  </si>
  <si>
    <t>哀愁のカサブランカ</t>
    <rPh sb="0" eb="2">
      <t>アイシュウ</t>
    </rPh>
    <phoneticPr fontId="1"/>
  </si>
  <si>
    <t>和み酒</t>
    <rPh sb="0" eb="1">
      <t>ナゴ</t>
    </rPh>
    <rPh sb="2" eb="3">
      <t>サケ</t>
    </rPh>
    <phoneticPr fontId="1"/>
  </si>
  <si>
    <t>知床挽歌</t>
    <rPh sb="0" eb="2">
      <t>シレトコ</t>
    </rPh>
    <rPh sb="2" eb="4">
      <t>バンカ</t>
    </rPh>
    <phoneticPr fontId="1"/>
  </si>
  <si>
    <t>男の酒</t>
    <rPh sb="0" eb="1">
      <t>オトコ</t>
    </rPh>
    <rPh sb="2" eb="3">
      <t>サケ</t>
    </rPh>
    <phoneticPr fontId="1"/>
  </si>
  <si>
    <t>男の港</t>
    <rPh sb="0" eb="1">
      <t>オトコ</t>
    </rPh>
    <rPh sb="2" eb="3">
      <t>ミナト</t>
    </rPh>
    <phoneticPr fontId="1"/>
  </si>
  <si>
    <t>男の酒場</t>
    <rPh sb="0" eb="1">
      <t>オトコ</t>
    </rPh>
    <rPh sb="2" eb="4">
      <t>サカバ</t>
    </rPh>
    <phoneticPr fontId="1"/>
  </si>
  <si>
    <t>いちから二人</t>
    <rPh sb="4" eb="6">
      <t>フタリ</t>
    </rPh>
    <phoneticPr fontId="1"/>
  </si>
  <si>
    <t>迷い道</t>
    <rPh sb="0" eb="1">
      <t>マヨ</t>
    </rPh>
    <rPh sb="2" eb="3">
      <t>ミチ</t>
    </rPh>
    <phoneticPr fontId="1"/>
  </si>
  <si>
    <t>思秋期</t>
    <rPh sb="0" eb="3">
      <t>シシュウキ</t>
    </rPh>
    <phoneticPr fontId="1"/>
  </si>
  <si>
    <t>三日月</t>
    <rPh sb="0" eb="3">
      <t>ミカヅキ</t>
    </rPh>
    <phoneticPr fontId="1"/>
  </si>
  <si>
    <t>千の風になって</t>
    <rPh sb="0" eb="1">
      <t>セン</t>
    </rPh>
    <rPh sb="2" eb="3">
      <t>カゼ</t>
    </rPh>
    <phoneticPr fontId="1"/>
  </si>
  <si>
    <t>さらば恋人</t>
    <rPh sb="3" eb="5">
      <t>コイビト</t>
    </rPh>
    <phoneticPr fontId="1"/>
  </si>
  <si>
    <t>卒業写真</t>
    <rPh sb="0" eb="2">
      <t>ソツギョウ</t>
    </rPh>
    <rPh sb="2" eb="4">
      <t>シャシン</t>
    </rPh>
    <phoneticPr fontId="1"/>
  </si>
  <si>
    <t>あの素晴らしい愛をもう一度</t>
    <rPh sb="2" eb="4">
      <t>スバ</t>
    </rPh>
    <rPh sb="7" eb="8">
      <t>アイ</t>
    </rPh>
    <rPh sb="11" eb="13">
      <t>イチド</t>
    </rPh>
    <phoneticPr fontId="1"/>
  </si>
  <si>
    <t>宗右衛門町ブルース</t>
    <rPh sb="0" eb="5">
      <t>ソウエモンチョウ</t>
    </rPh>
    <phoneticPr fontId="1"/>
  </si>
  <si>
    <t>イミテイション・ゴールド</t>
    <phoneticPr fontId="1"/>
  </si>
  <si>
    <t>Yesterday</t>
    <phoneticPr fontId="1"/>
  </si>
  <si>
    <t>空に星があるように</t>
    <rPh sb="0" eb="1">
      <t>ソラ</t>
    </rPh>
    <rPh sb="2" eb="3">
      <t>ホシ</t>
    </rPh>
    <phoneticPr fontId="1"/>
  </si>
  <si>
    <t>若い二人</t>
    <rPh sb="0" eb="1">
      <t>ワカ</t>
    </rPh>
    <rPh sb="2" eb="4">
      <t>フタリ</t>
    </rPh>
    <phoneticPr fontId="1"/>
  </si>
  <si>
    <t>女神</t>
    <rPh sb="0" eb="2">
      <t>メガミ</t>
    </rPh>
    <phoneticPr fontId="1"/>
  </si>
  <si>
    <t>福島　重治</t>
    <rPh sb="0" eb="2">
      <t>フクシマ</t>
    </rPh>
    <rPh sb="3" eb="5">
      <t>シゲハル</t>
    </rPh>
    <phoneticPr fontId="1"/>
  </si>
  <si>
    <t>ハロー・グッバイ</t>
    <phoneticPr fontId="1"/>
  </si>
  <si>
    <t>まちぶせ</t>
    <phoneticPr fontId="1"/>
  </si>
  <si>
    <t>僕は郵便屋さん</t>
    <rPh sb="0" eb="1">
      <t>ボク</t>
    </rPh>
    <rPh sb="2" eb="4">
      <t>ユウビン</t>
    </rPh>
    <rPh sb="4" eb="5">
      <t>ヤ</t>
    </rPh>
    <phoneticPr fontId="1"/>
  </si>
  <si>
    <t>旅の終わりに</t>
    <rPh sb="0" eb="1">
      <t>タビ</t>
    </rPh>
    <rPh sb="2" eb="3">
      <t>オ</t>
    </rPh>
    <phoneticPr fontId="1"/>
  </si>
  <si>
    <t>漁火恋歌</t>
    <rPh sb="0" eb="2">
      <t>イサリビ</t>
    </rPh>
    <rPh sb="2" eb="4">
      <t>コイウタ</t>
    </rPh>
    <phoneticPr fontId="1"/>
  </si>
  <si>
    <t>花</t>
    <rPh sb="0" eb="1">
      <t>ハナ</t>
    </rPh>
    <phoneticPr fontId="1"/>
  </si>
  <si>
    <t>初めて来た港</t>
    <rPh sb="0" eb="1">
      <t>ハジ</t>
    </rPh>
    <rPh sb="3" eb="4">
      <t>キ</t>
    </rPh>
    <rPh sb="5" eb="6">
      <t>ミナト</t>
    </rPh>
    <phoneticPr fontId="1"/>
  </si>
  <si>
    <t>涙を抱いた渡り鳥</t>
    <rPh sb="0" eb="1">
      <t>ナミダ</t>
    </rPh>
    <rPh sb="2" eb="3">
      <t>ダ</t>
    </rPh>
    <rPh sb="5" eb="6">
      <t>ワタ</t>
    </rPh>
    <rPh sb="7" eb="8">
      <t>ドリ</t>
    </rPh>
    <phoneticPr fontId="1"/>
  </si>
  <si>
    <t>東京アンナ</t>
    <rPh sb="0" eb="2">
      <t>トウキョウ</t>
    </rPh>
    <phoneticPr fontId="1"/>
  </si>
  <si>
    <t>アンダルシアに憧れて</t>
    <rPh sb="7" eb="8">
      <t>アコガ</t>
    </rPh>
    <phoneticPr fontId="1"/>
  </si>
  <si>
    <t>お嫁においで</t>
    <rPh sb="1" eb="2">
      <t>ヨメ</t>
    </rPh>
    <phoneticPr fontId="1"/>
  </si>
  <si>
    <t>氷雨</t>
    <rPh sb="0" eb="2">
      <t>ヒサメ</t>
    </rPh>
    <phoneticPr fontId="1"/>
  </si>
  <si>
    <t>I LOVE YOU</t>
    <phoneticPr fontId="1"/>
  </si>
  <si>
    <t>古城</t>
    <rPh sb="0" eb="2">
      <t>コジョウ</t>
    </rPh>
    <phoneticPr fontId="1"/>
  </si>
  <si>
    <t>柳ケ瀬ブルース</t>
    <rPh sb="0" eb="3">
      <t>ヤナガセ</t>
    </rPh>
    <phoneticPr fontId="1"/>
  </si>
  <si>
    <t>桂浜哀歌</t>
    <rPh sb="0" eb="2">
      <t>カツラハマ</t>
    </rPh>
    <rPh sb="2" eb="4">
      <t>アイカ</t>
    </rPh>
    <phoneticPr fontId="1"/>
  </si>
  <si>
    <t>涙川</t>
    <rPh sb="0" eb="1">
      <t>ナミダ</t>
    </rPh>
    <rPh sb="1" eb="2">
      <t>カワ</t>
    </rPh>
    <phoneticPr fontId="1"/>
  </si>
  <si>
    <t>お岩木山</t>
    <rPh sb="1" eb="4">
      <t>イワキサン</t>
    </rPh>
    <phoneticPr fontId="1"/>
  </si>
  <si>
    <t>北の旅人</t>
    <rPh sb="0" eb="1">
      <t>キタ</t>
    </rPh>
    <rPh sb="2" eb="4">
      <t>タビビト</t>
    </rPh>
    <phoneticPr fontId="1"/>
  </si>
  <si>
    <t>群青</t>
    <rPh sb="0" eb="2">
      <t>グンジョウ</t>
    </rPh>
    <phoneticPr fontId="1"/>
  </si>
  <si>
    <t>火の国の女</t>
    <rPh sb="0" eb="1">
      <t>ヒ</t>
    </rPh>
    <rPh sb="2" eb="3">
      <t>クニ</t>
    </rPh>
    <rPh sb="4" eb="5">
      <t>オンナ</t>
    </rPh>
    <phoneticPr fontId="1"/>
  </si>
  <si>
    <t>Lemon</t>
    <phoneticPr fontId="1"/>
  </si>
  <si>
    <t>ブリキの玩具（ｵﾓﾁｬ）</t>
    <rPh sb="4" eb="6">
      <t>ガング</t>
    </rPh>
    <phoneticPr fontId="1"/>
  </si>
  <si>
    <t>大阪恋時雨</t>
    <rPh sb="0" eb="2">
      <t>オオサカ</t>
    </rPh>
    <rPh sb="2" eb="3">
      <t>コイ</t>
    </rPh>
    <rPh sb="3" eb="5">
      <t>シグレ</t>
    </rPh>
    <phoneticPr fontId="1"/>
  </si>
  <si>
    <t>フレア</t>
    <phoneticPr fontId="1"/>
  </si>
  <si>
    <t>見上げてごらん夜の星を</t>
    <rPh sb="0" eb="2">
      <t>ミア</t>
    </rPh>
    <rPh sb="7" eb="8">
      <t>ヨル</t>
    </rPh>
    <rPh sb="9" eb="10">
      <t>ホシ</t>
    </rPh>
    <phoneticPr fontId="1"/>
  </si>
  <si>
    <t>古都の雪</t>
    <rPh sb="0" eb="2">
      <t>コト</t>
    </rPh>
    <rPh sb="3" eb="4">
      <t>ユキ</t>
    </rPh>
    <phoneticPr fontId="1"/>
  </si>
  <si>
    <t>もの忘れ</t>
    <rPh sb="2" eb="3">
      <t>ワス</t>
    </rPh>
    <phoneticPr fontId="1"/>
  </si>
  <si>
    <t>ホワイトクリスマス（英語）</t>
    <rPh sb="10" eb="12">
      <t>エイゴ</t>
    </rPh>
    <phoneticPr fontId="1"/>
  </si>
  <si>
    <t>ラブミーテンダー（英語）</t>
    <rPh sb="9" eb="11">
      <t>エイゴ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</si>
</sst>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20"/>
      <color rgb="FF000000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 wrapText="1"/>
    </xf>
    <xf numFmtId="0" fontId="3" fillId="0" borderId="1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8" fillId="0" borderId="4" xfId="0" applyFont="1" applyFill="1" applyBorder="1" applyAlignment="1">
      <alignment horizontal="justify" vertical="center" shrinkToFit="1"/>
    </xf>
    <xf numFmtId="0" fontId="8" fillId="0" borderId="1" xfId="0" applyFont="1" applyFill="1" applyBorder="1" applyAlignment="1">
      <alignment horizontal="justify" vertical="center" shrinkToFit="1"/>
    </xf>
    <xf numFmtId="0" fontId="0" fillId="0" borderId="0" xfId="0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8" fillId="0" borderId="8" xfId="0" applyFont="1" applyFill="1" applyBorder="1" applyAlignment="1">
      <alignment horizontal="justify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justify" vertical="center" shrinkToFit="1"/>
    </xf>
    <xf numFmtId="0" fontId="6" fillId="0" borderId="8" xfId="0" applyFont="1" applyFill="1" applyBorder="1" applyAlignment="1">
      <alignment horizontal="justify" vertical="center" shrinkToFit="1"/>
    </xf>
    <xf numFmtId="0" fontId="3" fillId="0" borderId="4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6" fontId="0" fillId="0" borderId="32" xfId="0" applyNumberFormat="1" applyBorder="1" applyAlignment="1">
      <alignment horizontal="center" vertical="center" shrinkToFit="1"/>
    </xf>
    <xf numFmtId="56" fontId="9" fillId="0" borderId="33" xfId="0" applyNumberFormat="1" applyFont="1" applyBorder="1" applyAlignment="1">
      <alignment horizontal="center" vertical="center"/>
    </xf>
    <xf numFmtId="56" fontId="0" fillId="0" borderId="31" xfId="0" applyNumberFormat="1" applyBorder="1" applyAlignment="1">
      <alignment horizontal="center" vertical="center" shrinkToFit="1"/>
    </xf>
    <xf numFmtId="56" fontId="0" fillId="0" borderId="32" xfId="0" applyNumberFormat="1" applyBorder="1" applyAlignment="1">
      <alignment horizontal="center" vertical="center"/>
    </xf>
    <xf numFmtId="56" fontId="0" fillId="0" borderId="33" xfId="0" applyNumberFormat="1" applyBorder="1" applyAlignment="1">
      <alignment horizontal="center" vertical="center"/>
    </xf>
    <xf numFmtId="56" fontId="0" fillId="0" borderId="29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56" fontId="9" fillId="0" borderId="31" xfId="0" applyNumberFormat="1" applyFont="1" applyBorder="1" applyAlignment="1">
      <alignment horizontal="center" vertical="center"/>
    </xf>
    <xf numFmtId="56" fontId="0" fillId="0" borderId="31" xfId="0" applyNumberFormat="1" applyFill="1" applyBorder="1" applyAlignment="1">
      <alignment horizontal="center" vertical="center" shrinkToFit="1"/>
    </xf>
    <xf numFmtId="56" fontId="9" fillId="0" borderId="31" xfId="0" applyNumberFormat="1" applyFont="1" applyFill="1" applyBorder="1" applyAlignment="1">
      <alignment horizontal="center" vertical="center"/>
    </xf>
    <xf numFmtId="56" fontId="9" fillId="0" borderId="3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shrinkToFit="1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shrinkToFit="1"/>
    </xf>
    <xf numFmtId="0" fontId="1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shrinkToFit="1"/>
    </xf>
    <xf numFmtId="0" fontId="15" fillId="0" borderId="1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3" fillId="0" borderId="1" xfId="0" applyFont="1" applyBorder="1" applyAlignment="1">
      <alignment vertical="top" shrinkToFit="1"/>
    </xf>
    <xf numFmtId="0" fontId="11" fillId="0" borderId="11" xfId="0" applyFont="1" applyBorder="1" applyAlignment="1">
      <alignment vertical="top"/>
    </xf>
    <xf numFmtId="0" fontId="6" fillId="0" borderId="1" xfId="0" applyFont="1" applyFill="1" applyBorder="1" applyAlignment="1">
      <alignment horizontal="justify" vertical="top" shrinkToFit="1"/>
    </xf>
    <xf numFmtId="0" fontId="16" fillId="0" borderId="1" xfId="0" applyFont="1" applyFill="1" applyBorder="1" applyAlignment="1">
      <alignment horizontal="justify" vertical="top" wrapText="1"/>
    </xf>
    <xf numFmtId="0" fontId="16" fillId="0" borderId="11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shrinkToFit="1"/>
    </xf>
    <xf numFmtId="0" fontId="10" fillId="0" borderId="1" xfId="0" applyFont="1" applyFill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shrinkToFit="1"/>
    </xf>
    <xf numFmtId="0" fontId="16" fillId="0" borderId="0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shrinkToFi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7" fillId="0" borderId="1" xfId="0" applyFont="1" applyBorder="1" applyAlignment="1">
      <alignment vertical="top" shrinkToFi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shrinkToFit="1"/>
    </xf>
    <xf numFmtId="0" fontId="12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justify" vertical="top" shrinkToFit="1"/>
    </xf>
    <xf numFmtId="0" fontId="13" fillId="0" borderId="1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justify" vertical="top" wrapText="1"/>
    </xf>
    <xf numFmtId="0" fontId="0" fillId="0" borderId="6" xfId="0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/>
    </xf>
    <xf numFmtId="0" fontId="4" fillId="0" borderId="39" xfId="0" applyFont="1" applyBorder="1" applyAlignment="1">
      <alignment vertical="top" shrinkToFit="1"/>
    </xf>
    <xf numFmtId="0" fontId="10" fillId="0" borderId="39" xfId="0" applyFont="1" applyBorder="1" applyAlignment="1">
      <alignment horizontal="center" vertical="top" wrapText="1"/>
    </xf>
    <xf numFmtId="0" fontId="5" fillId="0" borderId="39" xfId="0" applyFont="1" applyFill="1" applyBorder="1" applyAlignment="1">
      <alignment vertical="top" shrinkToFit="1"/>
    </xf>
    <xf numFmtId="0" fontId="15" fillId="0" borderId="39" xfId="0" applyFont="1" applyFill="1" applyBorder="1" applyAlignment="1">
      <alignment vertical="top" wrapText="1"/>
    </xf>
    <xf numFmtId="0" fontId="5" fillId="0" borderId="39" xfId="0" applyFont="1" applyBorder="1" applyAlignment="1">
      <alignment vertical="top" shrinkToFit="1"/>
    </xf>
    <xf numFmtId="0" fontId="15" fillId="0" borderId="39" xfId="0" applyFont="1" applyBorder="1" applyAlignment="1">
      <alignment vertical="top" wrapText="1"/>
    </xf>
    <xf numFmtId="0" fontId="15" fillId="0" borderId="40" xfId="0" applyFont="1" applyBorder="1" applyAlignment="1">
      <alignment vertical="top" wrapText="1"/>
    </xf>
    <xf numFmtId="0" fontId="0" fillId="0" borderId="41" xfId="0" applyBorder="1">
      <alignment vertical="center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8" xfId="0" applyBorder="1" applyAlignment="1">
      <alignment vertical="center" shrinkToFit="1"/>
    </xf>
    <xf numFmtId="0" fontId="9" fillId="0" borderId="59" xfId="0" applyFont="1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9" fillId="0" borderId="6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9" fillId="0" borderId="56" xfId="0" applyFont="1" applyBorder="1">
      <alignment vertical="center"/>
    </xf>
    <xf numFmtId="0" fontId="0" fillId="3" borderId="51" xfId="0" applyFill="1" applyBorder="1">
      <alignment vertical="center"/>
    </xf>
    <xf numFmtId="0" fontId="0" fillId="3" borderId="26" xfId="0" applyFill="1" applyBorder="1">
      <alignment vertical="center"/>
    </xf>
    <xf numFmtId="0" fontId="0" fillId="0" borderId="5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1" xfId="0" applyBorder="1">
      <alignment vertical="center"/>
    </xf>
    <xf numFmtId="0" fontId="9" fillId="0" borderId="62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4" fillId="3" borderId="55" xfId="0" applyFont="1" applyFill="1" applyBorder="1">
      <alignment vertical="center"/>
    </xf>
    <xf numFmtId="31" fontId="0" fillId="0" borderId="32" xfId="0" applyNumberFormat="1" applyBorder="1" applyAlignment="1">
      <alignment horizontal="center" vertical="center" shrinkToFit="1"/>
    </xf>
    <xf numFmtId="31" fontId="0" fillId="0" borderId="31" xfId="0" applyNumberForma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4" fillId="0" borderId="67" xfId="0" applyFont="1" applyBorder="1" applyAlignment="1">
      <alignment vertical="top" shrinkToFit="1"/>
    </xf>
    <xf numFmtId="0" fontId="10" fillId="0" borderId="67" xfId="0" applyFont="1" applyBorder="1" applyAlignment="1">
      <alignment horizontal="center" vertical="top" wrapText="1"/>
    </xf>
    <xf numFmtId="0" fontId="5" fillId="0" borderId="67" xfId="0" applyFont="1" applyFill="1" applyBorder="1" applyAlignment="1">
      <alignment vertical="top" shrinkToFit="1"/>
    </xf>
    <xf numFmtId="0" fontId="15" fillId="0" borderId="67" xfId="0" applyFont="1" applyFill="1" applyBorder="1" applyAlignment="1">
      <alignment vertical="top" wrapText="1"/>
    </xf>
    <xf numFmtId="0" fontId="5" fillId="0" borderId="67" xfId="0" applyFont="1" applyBorder="1" applyAlignment="1">
      <alignment vertical="top" shrinkToFit="1"/>
    </xf>
    <xf numFmtId="0" fontId="15" fillId="0" borderId="67" xfId="0" applyFont="1" applyBorder="1" applyAlignment="1">
      <alignment vertical="top" wrapText="1"/>
    </xf>
    <xf numFmtId="0" fontId="15" fillId="0" borderId="68" xfId="0" applyFont="1" applyBorder="1" applyAlignment="1">
      <alignment vertical="top" wrapText="1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6" fillId="0" borderId="1" xfId="0" applyFont="1" applyFill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top" shrinkToFit="1"/>
    </xf>
    <xf numFmtId="0" fontId="10" fillId="0" borderId="4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vertical="top" shrinkToFit="1"/>
    </xf>
    <xf numFmtId="0" fontId="15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vertical="top" shrinkToFit="1"/>
    </xf>
    <xf numFmtId="0" fontId="15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top" wrapText="1"/>
    </xf>
    <xf numFmtId="0" fontId="0" fillId="0" borderId="20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4" fillId="0" borderId="8" xfId="0" applyFont="1" applyBorder="1" applyAlignment="1">
      <alignment vertical="top" shrinkToFit="1"/>
    </xf>
    <xf numFmtId="0" fontId="10" fillId="0" borderId="8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0" fillId="0" borderId="51" xfId="0" applyBorder="1">
      <alignment vertical="center"/>
    </xf>
    <xf numFmtId="0" fontId="0" fillId="0" borderId="55" xfId="0" applyBorder="1">
      <alignment vertical="center"/>
    </xf>
    <xf numFmtId="0" fontId="16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shrinkToFit="1"/>
    </xf>
    <xf numFmtId="0" fontId="10" fillId="0" borderId="8" xfId="0" applyFont="1" applyBorder="1" applyAlignment="1">
      <alignment horizontal="center" vertical="top" shrinkToFit="1"/>
    </xf>
    <xf numFmtId="0" fontId="7" fillId="0" borderId="4" xfId="0" applyFont="1" applyBorder="1" applyAlignment="1">
      <alignment vertical="top" shrinkToFit="1"/>
    </xf>
    <xf numFmtId="0" fontId="12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vertical="top" shrinkToFit="1"/>
    </xf>
    <xf numFmtId="0" fontId="12" fillId="0" borderId="4" xfId="0" applyFont="1" applyFill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0" fontId="8" fillId="0" borderId="8" xfId="0" applyFont="1" applyFill="1" applyBorder="1" applyAlignment="1">
      <alignment horizontal="justify" vertical="top" shrinkToFit="1"/>
    </xf>
    <xf numFmtId="0" fontId="4" fillId="0" borderId="4" xfId="0" applyFont="1" applyFill="1" applyBorder="1" applyAlignment="1">
      <alignment vertical="top" shrinkToFit="1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8" fillId="0" borderId="4" xfId="0" applyFont="1" applyFill="1" applyBorder="1" applyAlignment="1">
      <alignment horizontal="justify" vertical="top" shrinkToFit="1"/>
    </xf>
    <xf numFmtId="0" fontId="13" fillId="0" borderId="15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3" fillId="0" borderId="8" xfId="0" applyFont="1" applyBorder="1">
      <alignment vertical="center"/>
    </xf>
    <xf numFmtId="0" fontId="4" fillId="0" borderId="84" xfId="0" applyFont="1" applyBorder="1" applyAlignment="1">
      <alignment vertical="center" shrinkToFit="1"/>
    </xf>
    <xf numFmtId="0" fontId="10" fillId="0" borderId="84" xfId="0" applyFont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10" fillId="0" borderId="88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shrinkToFit="1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top" shrinkToFit="1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10" fillId="0" borderId="15" xfId="0" applyFont="1" applyBorder="1" applyAlignment="1">
      <alignment horizontal="center" vertical="top" wrapText="1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0" borderId="5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center"/>
    </xf>
    <xf numFmtId="0" fontId="0" fillId="0" borderId="96" xfId="0" applyBorder="1">
      <alignment vertical="center"/>
    </xf>
    <xf numFmtId="0" fontId="0" fillId="0" borderId="21" xfId="0" applyBorder="1">
      <alignment vertical="center"/>
    </xf>
    <xf numFmtId="0" fontId="0" fillId="0" borderId="97" xfId="0" applyBorder="1">
      <alignment vertical="center"/>
    </xf>
    <xf numFmtId="176" fontId="0" fillId="0" borderId="31" xfId="0" applyNumberFormat="1" applyFill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56" fontId="9" fillId="0" borderId="4" xfId="0" applyNumberFormat="1" applyFont="1" applyBorder="1" applyAlignment="1">
      <alignment horizontal="center" vertical="center"/>
    </xf>
    <xf numFmtId="56" fontId="9" fillId="0" borderId="4" xfId="0" applyNumberFormat="1" applyFont="1" applyFill="1" applyBorder="1" applyAlignment="1">
      <alignment horizontal="center" vertical="center"/>
    </xf>
    <xf numFmtId="56" fontId="9" fillId="0" borderId="15" xfId="0" applyNumberFormat="1" applyFont="1" applyBorder="1" applyAlignment="1">
      <alignment horizontal="center" vertical="center"/>
    </xf>
    <xf numFmtId="56" fontId="9" fillId="0" borderId="13" xfId="0" applyNumberFormat="1" applyFont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56" fontId="9" fillId="0" borderId="1" xfId="0" applyNumberFormat="1" applyFont="1" applyFill="1" applyBorder="1" applyAlignment="1">
      <alignment horizontal="center" vertical="center"/>
    </xf>
    <xf numFmtId="56" fontId="9" fillId="0" borderId="11" xfId="0" applyNumberFormat="1" applyFont="1" applyBorder="1" applyAlignment="1">
      <alignment horizontal="center" vertical="center"/>
    </xf>
    <xf numFmtId="56" fontId="9" fillId="0" borderId="7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19" fillId="0" borderId="10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19" fillId="0" borderId="10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shrinkToFit="1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7" fillId="0" borderId="8" xfId="0" applyFont="1" applyBorder="1" applyAlignment="1">
      <alignment vertical="top" shrinkToFit="1"/>
    </xf>
    <xf numFmtId="0" fontId="10" fillId="0" borderId="13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67" xfId="0" applyFont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67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67" xfId="0" applyFont="1" applyBorder="1" applyAlignment="1">
      <alignment vertical="center" shrinkToFit="1"/>
    </xf>
    <xf numFmtId="0" fontId="22" fillId="0" borderId="95" xfId="0" applyFont="1" applyBorder="1" applyAlignment="1">
      <alignment vertical="center"/>
    </xf>
    <xf numFmtId="0" fontId="7" fillId="0" borderId="4" xfId="0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shrinkToFit="1"/>
    </xf>
    <xf numFmtId="176" fontId="4" fillId="0" borderId="4" xfId="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4" fillId="2" borderId="31" xfId="0" applyFont="1" applyFill="1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0" fillId="0" borderId="47" xfId="0" applyBorder="1">
      <alignment vertical="center"/>
    </xf>
    <xf numFmtId="0" fontId="14" fillId="2" borderId="31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vertical="center" shrinkToFit="1"/>
    </xf>
    <xf numFmtId="0" fontId="22" fillId="0" borderId="55" xfId="0" applyFont="1" applyBorder="1" applyAlignment="1">
      <alignment vertical="center"/>
    </xf>
    <xf numFmtId="38" fontId="14" fillId="3" borderId="55" xfId="1" applyFont="1" applyFill="1" applyBorder="1">
      <alignment vertical="center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22" fillId="0" borderId="6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wrapText="1"/>
    </xf>
    <xf numFmtId="0" fontId="22" fillId="0" borderId="83" xfId="0" applyFont="1" applyBorder="1" applyAlignment="1">
      <alignment vertical="center"/>
    </xf>
    <xf numFmtId="0" fontId="22" fillId="0" borderId="79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19" fillId="0" borderId="105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4" fillId="2" borderId="8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top" shrinkToFit="1"/>
    </xf>
    <xf numFmtId="0" fontId="8" fillId="0" borderId="8" xfId="0" applyFont="1" applyFill="1" applyBorder="1" applyAlignment="1">
      <alignment vertical="top" shrinkToFit="1"/>
    </xf>
    <xf numFmtId="0" fontId="8" fillId="0" borderId="4" xfId="0" applyFont="1" applyFill="1" applyBorder="1" applyAlignment="1">
      <alignment vertical="top" shrinkToFit="1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9" fillId="0" borderId="11" xfId="0" applyFont="1" applyBorder="1">
      <alignment vertical="center"/>
    </xf>
    <xf numFmtId="0" fontId="0" fillId="0" borderId="102" xfId="0" applyBorder="1">
      <alignment vertical="center"/>
    </xf>
    <xf numFmtId="0" fontId="9" fillId="0" borderId="15" xfId="0" applyFont="1" applyBorder="1">
      <alignment vertical="center"/>
    </xf>
    <xf numFmtId="0" fontId="19" fillId="0" borderId="107" xfId="0" applyFont="1" applyBorder="1" applyAlignment="1">
      <alignment horizontal="center" vertical="center" wrapText="1"/>
    </xf>
    <xf numFmtId="0" fontId="22" fillId="0" borderId="27" xfId="0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top" wrapText="1"/>
    </xf>
    <xf numFmtId="0" fontId="9" fillId="0" borderId="13" xfId="0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22" fillId="0" borderId="3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22" fillId="0" borderId="26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5" fillId="0" borderId="26" xfId="0" applyFont="1" applyFill="1" applyBorder="1" applyAlignment="1">
      <alignment horizontal="justify" vertical="center" wrapText="1"/>
    </xf>
    <xf numFmtId="0" fontId="25" fillId="0" borderId="22" xfId="0" applyFont="1" applyFill="1" applyBorder="1" applyAlignment="1">
      <alignment horizontal="justify" vertical="center" wrapText="1"/>
    </xf>
    <xf numFmtId="0" fontId="0" fillId="0" borderId="26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26" fillId="0" borderId="26" xfId="0" applyFont="1" applyFill="1" applyBorder="1" applyAlignment="1">
      <alignment horizontal="justify" vertical="center" wrapText="1"/>
    </xf>
    <xf numFmtId="0" fontId="26" fillId="0" borderId="22" xfId="0" applyFont="1" applyFill="1" applyBorder="1" applyAlignment="1">
      <alignment horizontal="justify" vertical="center" wrapText="1"/>
    </xf>
    <xf numFmtId="0" fontId="0" fillId="0" borderId="20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106" xfId="0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wrapText="1"/>
    </xf>
    <xf numFmtId="0" fontId="22" fillId="0" borderId="108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0" fillId="0" borderId="109" xfId="0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 shrinkToFit="1"/>
    </xf>
    <xf numFmtId="56" fontId="9" fillId="0" borderId="8" xfId="0" applyNumberFormat="1" applyFont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 shrinkToFit="1"/>
    </xf>
    <xf numFmtId="56" fontId="9" fillId="0" borderId="8" xfId="0" applyNumberFormat="1" applyFont="1" applyFill="1" applyBorder="1" applyAlignment="1">
      <alignment horizontal="center" vertical="center"/>
    </xf>
    <xf numFmtId="56" fontId="9" fillId="0" borderId="12" xfId="0" applyNumberFormat="1" applyFont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56" fontId="9" fillId="0" borderId="9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vertical="center" shrinkToFit="1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0" fillId="0" borderId="104" xfId="0" applyBorder="1" applyAlignment="1">
      <alignment horizontal="center" vertical="top"/>
    </xf>
    <xf numFmtId="0" fontId="0" fillId="0" borderId="106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shrinkToFit="1"/>
    </xf>
    <xf numFmtId="56" fontId="0" fillId="0" borderId="28" xfId="0" applyNumberFormat="1" applyBorder="1" applyAlignment="1">
      <alignment horizontal="center" vertical="center"/>
    </xf>
    <xf numFmtId="56" fontId="0" fillId="0" borderId="29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64" xfId="0" applyFont="1" applyBorder="1" applyAlignment="1">
      <alignment horizontal="center" vertical="top" shrinkToFit="1"/>
    </xf>
    <xf numFmtId="0" fontId="3" fillId="0" borderId="80" xfId="0" applyFont="1" applyBorder="1" applyAlignment="1">
      <alignment horizontal="center" vertical="top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0" fillId="0" borderId="3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63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0" fillId="0" borderId="1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20" fillId="0" borderId="43" xfId="0" applyFont="1" applyBorder="1" applyAlignment="1">
      <alignment horizontal="center" vertical="top"/>
    </xf>
    <xf numFmtId="0" fontId="20" fillId="0" borderId="104" xfId="0" applyFont="1" applyBorder="1" applyAlignment="1">
      <alignment horizontal="center" vertical="top"/>
    </xf>
    <xf numFmtId="0" fontId="7" fillId="0" borderId="15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38" fontId="14" fillId="3" borderId="28" xfId="1" applyFont="1" applyFill="1" applyBorder="1" applyAlignment="1">
      <alignment horizontal="center" vertical="center"/>
    </xf>
    <xf numFmtId="38" fontId="14" fillId="3" borderId="29" xfId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 textRotation="255"/>
    </xf>
    <xf numFmtId="0" fontId="20" fillId="0" borderId="1" xfId="0" applyFont="1" applyBorder="1" applyAlignment="1">
      <alignment horizontal="center" vertical="top" textRotation="255"/>
    </xf>
    <xf numFmtId="0" fontId="20" fillId="0" borderId="8" xfId="0" applyFont="1" applyBorder="1" applyAlignment="1">
      <alignment horizontal="center" vertical="top" textRotation="255"/>
    </xf>
    <xf numFmtId="0" fontId="5" fillId="0" borderId="4" xfId="0" applyFont="1" applyBorder="1" applyAlignment="1">
      <alignment vertical="top"/>
    </xf>
    <xf numFmtId="0" fontId="27" fillId="0" borderId="19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63" xfId="0" applyFont="1" applyBorder="1" applyAlignment="1">
      <alignment horizontal="center" vertical="top" shrinkToFit="1"/>
    </xf>
    <xf numFmtId="0" fontId="5" fillId="0" borderId="64" xfId="0" applyFont="1" applyBorder="1" applyAlignment="1">
      <alignment horizontal="center" vertical="top" shrinkToFit="1"/>
    </xf>
    <xf numFmtId="0" fontId="5" fillId="0" borderId="80" xfId="0" applyFont="1" applyBorder="1" applyAlignment="1">
      <alignment horizontal="center" vertical="top" shrinkToFit="1"/>
    </xf>
    <xf numFmtId="0" fontId="7" fillId="0" borderId="63" xfId="0" applyFont="1" applyBorder="1" applyAlignment="1">
      <alignment horizontal="center" vertical="top" shrinkToFit="1"/>
    </xf>
    <xf numFmtId="0" fontId="7" fillId="0" borderId="64" xfId="0" applyFont="1" applyBorder="1" applyAlignment="1">
      <alignment horizontal="center" vertical="top" shrinkToFit="1"/>
    </xf>
    <xf numFmtId="0" fontId="7" fillId="0" borderId="80" xfId="0" applyFont="1" applyBorder="1" applyAlignment="1">
      <alignment horizontal="center" vertical="top" shrinkToFit="1"/>
    </xf>
    <xf numFmtId="0" fontId="4" fillId="0" borderId="63" xfId="0" applyFont="1" applyBorder="1" applyAlignment="1">
      <alignment horizontal="center" vertical="top" shrinkToFit="1"/>
    </xf>
    <xf numFmtId="0" fontId="4" fillId="0" borderId="64" xfId="0" applyFont="1" applyBorder="1" applyAlignment="1">
      <alignment horizontal="center" vertical="top" shrinkToFit="1"/>
    </xf>
    <xf numFmtId="0" fontId="4" fillId="0" borderId="8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center" textRotation="255"/>
    </xf>
    <xf numFmtId="0" fontId="20" fillId="0" borderId="1" xfId="0" applyFont="1" applyBorder="1" applyAlignment="1">
      <alignment horizontal="center" vertical="center" textRotation="255"/>
    </xf>
    <xf numFmtId="0" fontId="20" fillId="0" borderId="8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97"/>
  <sheetViews>
    <sheetView topLeftCell="B1" zoomScale="90" zoomScaleNormal="9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R2" sqref="R2"/>
    </sheetView>
  </sheetViews>
  <sheetFormatPr defaultRowHeight="13.5" x14ac:dyDescent="0.15"/>
  <cols>
    <col min="1" max="1" width="1.25" customWidth="1"/>
    <col min="2" max="2" width="3.125" customWidth="1"/>
    <col min="3" max="3" width="12.375" customWidth="1"/>
    <col min="4" max="4" width="4.25" style="1" customWidth="1"/>
    <col min="5" max="5" width="17.625" style="66" customWidth="1"/>
    <col min="6" max="6" width="3.875" style="4" customWidth="1"/>
    <col min="7" max="7" width="17.625" style="66" customWidth="1"/>
    <col min="8" max="8" width="3.875" customWidth="1"/>
    <col min="9" max="9" width="17.625" style="66" customWidth="1"/>
    <col min="10" max="10" width="3.875" customWidth="1"/>
    <col min="11" max="11" width="17.625" style="66" customWidth="1"/>
    <col min="12" max="12" width="3.875" customWidth="1"/>
    <col min="13" max="13" width="17.625" style="66" customWidth="1"/>
    <col min="14" max="14" width="3.875" customWidth="1"/>
    <col min="15" max="15" width="17.625" style="66" customWidth="1"/>
    <col min="16" max="16" width="3.875" customWidth="1"/>
    <col min="17" max="17" width="4.625" customWidth="1"/>
    <col min="18" max="18" width="4.625" style="1" customWidth="1"/>
  </cols>
  <sheetData>
    <row r="1" spans="2:18" ht="9" customHeight="1" x14ac:dyDescent="0.2"/>
    <row r="2" spans="2:18" ht="24" x14ac:dyDescent="0.15">
      <c r="C2" s="487" t="s">
        <v>562</v>
      </c>
      <c r="D2" s="487"/>
      <c r="E2" s="487"/>
      <c r="F2" s="487"/>
      <c r="G2" s="487"/>
      <c r="H2" s="487"/>
      <c r="I2" s="487"/>
    </row>
    <row r="3" spans="2:18" ht="9" customHeight="1" thickBot="1" x14ac:dyDescent="0.25"/>
    <row r="4" spans="2:18" ht="14.25" customHeight="1" thickBot="1" x14ac:dyDescent="0.2">
      <c r="B4" s="102"/>
      <c r="C4" s="103" t="s">
        <v>0</v>
      </c>
      <c r="D4" s="103" t="s">
        <v>9</v>
      </c>
      <c r="E4" s="189">
        <v>42574</v>
      </c>
      <c r="F4" s="105"/>
      <c r="G4" s="106">
        <v>42609</v>
      </c>
      <c r="H4" s="107"/>
      <c r="I4" s="104">
        <v>42637</v>
      </c>
      <c r="J4" s="105"/>
      <c r="K4" s="104">
        <v>42665</v>
      </c>
      <c r="L4" s="105"/>
      <c r="M4" s="104">
        <v>42693</v>
      </c>
      <c r="N4" s="108"/>
      <c r="O4" s="104">
        <v>42714</v>
      </c>
      <c r="P4" s="109"/>
      <c r="Q4" s="485" t="s">
        <v>466</v>
      </c>
      <c r="R4" s="486"/>
    </row>
    <row r="5" spans="2:18" s="2" customFormat="1" ht="14.25" customHeight="1" x14ac:dyDescent="0.15">
      <c r="B5" s="25">
        <v>1</v>
      </c>
      <c r="C5" s="26" t="s">
        <v>5</v>
      </c>
      <c r="D5" s="3">
        <v>1</v>
      </c>
      <c r="E5" s="67" t="s">
        <v>32</v>
      </c>
      <c r="F5" s="208"/>
      <c r="G5" s="84"/>
      <c r="H5" s="84"/>
      <c r="I5" s="84" t="s">
        <v>33</v>
      </c>
      <c r="J5" s="84"/>
      <c r="K5" s="84" t="s">
        <v>34</v>
      </c>
      <c r="L5" s="84"/>
      <c r="M5" s="84" t="s">
        <v>35</v>
      </c>
      <c r="N5" s="84"/>
      <c r="O5" s="93" t="s">
        <v>36</v>
      </c>
      <c r="P5" s="29"/>
      <c r="Q5" s="437"/>
      <c r="R5" s="101"/>
    </row>
    <row r="6" spans="2:18" s="2" customFormat="1" ht="14.25" customHeight="1" x14ac:dyDescent="0.15">
      <c r="B6" s="25"/>
      <c r="C6" s="26"/>
      <c r="D6" s="3"/>
      <c r="E6" s="67" t="s">
        <v>37</v>
      </c>
      <c r="F6" s="208"/>
      <c r="G6" s="84"/>
      <c r="H6" s="84"/>
      <c r="I6" s="84" t="s">
        <v>17</v>
      </c>
      <c r="J6" s="84"/>
      <c r="K6" s="84" t="s">
        <v>21</v>
      </c>
      <c r="L6" s="84"/>
      <c r="M6" s="84" t="s">
        <v>24</v>
      </c>
      <c r="N6" s="84"/>
      <c r="O6" s="93" t="s">
        <v>28</v>
      </c>
      <c r="P6" s="29"/>
      <c r="Q6" s="438"/>
      <c r="R6" s="99"/>
    </row>
    <row r="7" spans="2:18" s="2" customFormat="1" ht="14.25" customHeight="1" x14ac:dyDescent="0.15">
      <c r="B7" s="25"/>
      <c r="C7" s="26"/>
      <c r="D7" s="3"/>
      <c r="E7" s="67" t="s">
        <v>38</v>
      </c>
      <c r="F7" s="208"/>
      <c r="G7" s="84"/>
      <c r="H7" s="84"/>
      <c r="I7" s="84" t="s">
        <v>18</v>
      </c>
      <c r="J7" s="84"/>
      <c r="K7" s="84" t="s">
        <v>22</v>
      </c>
      <c r="L7" s="84"/>
      <c r="M7" s="84" t="s">
        <v>25</v>
      </c>
      <c r="N7" s="84"/>
      <c r="O7" s="93" t="s">
        <v>29</v>
      </c>
      <c r="P7" s="29"/>
      <c r="Q7" s="438"/>
      <c r="R7" s="99"/>
    </row>
    <row r="8" spans="2:18" s="2" customFormat="1" ht="14.25" customHeight="1" x14ac:dyDescent="0.15">
      <c r="B8" s="25"/>
      <c r="C8" s="26"/>
      <c r="D8" s="3"/>
      <c r="E8" s="67" t="s">
        <v>15</v>
      </c>
      <c r="F8" s="208"/>
      <c r="G8" s="84"/>
      <c r="H8" s="84"/>
      <c r="I8" s="84" t="s">
        <v>19</v>
      </c>
      <c r="J8" s="84"/>
      <c r="K8" s="84" t="s">
        <v>23</v>
      </c>
      <c r="L8" s="84"/>
      <c r="M8" s="84" t="s">
        <v>26</v>
      </c>
      <c r="N8" s="84"/>
      <c r="O8" s="93" t="s">
        <v>30</v>
      </c>
      <c r="P8" s="29"/>
      <c r="Q8" s="438"/>
      <c r="R8" s="99"/>
    </row>
    <row r="9" spans="2:18" s="2" customFormat="1" ht="14.25" customHeight="1" x14ac:dyDescent="0.15">
      <c r="B9" s="25"/>
      <c r="C9" s="26"/>
      <c r="D9" s="3"/>
      <c r="E9" s="67" t="s">
        <v>16</v>
      </c>
      <c r="F9" s="208"/>
      <c r="G9" s="84"/>
      <c r="H9" s="84"/>
      <c r="I9" s="84" t="s">
        <v>20</v>
      </c>
      <c r="J9" s="84"/>
      <c r="K9" s="77"/>
      <c r="L9" s="84"/>
      <c r="M9" s="84" t="s">
        <v>27</v>
      </c>
      <c r="N9" s="84"/>
      <c r="O9" s="93" t="s">
        <v>31</v>
      </c>
      <c r="P9" s="29"/>
      <c r="Q9" s="438">
        <f>COUNTA(E5:E10,G5:G10,I5:I10,K5:K10,M5:M10,O5:O10)</f>
        <v>24</v>
      </c>
      <c r="R9" s="99"/>
    </row>
    <row r="10" spans="2:18" s="2" customFormat="1" ht="14.25" customHeight="1" thickBot="1" x14ac:dyDescent="0.25">
      <c r="B10" s="30"/>
      <c r="C10" s="31"/>
      <c r="D10" s="6"/>
      <c r="E10" s="68"/>
      <c r="F10" s="32">
        <f>COUNTA(E5:E10)</f>
        <v>5</v>
      </c>
      <c r="G10" s="85"/>
      <c r="H10" s="32">
        <f>COUNTA(G5:G10)</f>
        <v>0</v>
      </c>
      <c r="I10" s="68"/>
      <c r="J10" s="32">
        <f>COUNTA(I5:I10)</f>
        <v>5</v>
      </c>
      <c r="K10" s="85"/>
      <c r="L10" s="32">
        <f>COUNTA(K5:K10)</f>
        <v>4</v>
      </c>
      <c r="M10" s="68"/>
      <c r="N10" s="32">
        <f>COUNTA(M5:M10)</f>
        <v>5</v>
      </c>
      <c r="O10" s="68"/>
      <c r="P10" s="33">
        <f>COUNTA(O5:O10)</f>
        <v>5</v>
      </c>
      <c r="Q10" s="439"/>
      <c r="R10" s="100">
        <f>F10+H10+J10+L10+N10+P10</f>
        <v>24</v>
      </c>
    </row>
    <row r="11" spans="2:18" s="2" customFormat="1" ht="14.25" customHeight="1" x14ac:dyDescent="0.15">
      <c r="B11" s="25">
        <v>2</v>
      </c>
      <c r="C11" s="26" t="s">
        <v>2</v>
      </c>
      <c r="D11" s="3">
        <v>1</v>
      </c>
      <c r="E11" s="67" t="s">
        <v>63</v>
      </c>
      <c r="F11" s="208"/>
      <c r="G11" s="84" t="s">
        <v>42</v>
      </c>
      <c r="H11" s="84"/>
      <c r="I11" s="84" t="s">
        <v>64</v>
      </c>
      <c r="J11" s="84"/>
      <c r="K11" s="84" t="s">
        <v>65</v>
      </c>
      <c r="L11" s="84"/>
      <c r="M11" s="84" t="s">
        <v>66</v>
      </c>
      <c r="N11" s="84"/>
      <c r="O11" s="93" t="s">
        <v>67</v>
      </c>
      <c r="P11" s="29"/>
      <c r="Q11" s="437"/>
      <c r="R11" s="101"/>
    </row>
    <row r="12" spans="2:18" s="2" customFormat="1" ht="14.25" customHeight="1" x14ac:dyDescent="0.15">
      <c r="B12" s="25"/>
      <c r="C12" s="26"/>
      <c r="D12" s="3"/>
      <c r="E12" s="67" t="s">
        <v>61</v>
      </c>
      <c r="F12" s="208"/>
      <c r="G12" s="84" t="s">
        <v>62</v>
      </c>
      <c r="H12" s="84"/>
      <c r="I12" s="84" t="s">
        <v>46</v>
      </c>
      <c r="J12" s="84"/>
      <c r="K12" s="84" t="s">
        <v>50</v>
      </c>
      <c r="L12" s="84"/>
      <c r="M12" s="84" t="s">
        <v>54</v>
      </c>
      <c r="N12" s="84"/>
      <c r="O12" s="93" t="s">
        <v>58</v>
      </c>
      <c r="P12" s="29"/>
      <c r="Q12" s="438"/>
      <c r="R12" s="99"/>
    </row>
    <row r="13" spans="2:18" s="2" customFormat="1" ht="14.25" customHeight="1" x14ac:dyDescent="0.15">
      <c r="B13" s="25"/>
      <c r="C13" s="26"/>
      <c r="D13" s="3"/>
      <c r="E13" s="67" t="s">
        <v>39</v>
      </c>
      <c r="F13" s="208"/>
      <c r="G13" s="84" t="s">
        <v>43</v>
      </c>
      <c r="H13" s="84"/>
      <c r="I13" s="84" t="s">
        <v>47</v>
      </c>
      <c r="J13" s="84"/>
      <c r="K13" s="84" t="s">
        <v>51</v>
      </c>
      <c r="L13" s="84"/>
      <c r="M13" s="84" t="s">
        <v>55</v>
      </c>
      <c r="N13" s="84"/>
      <c r="O13" s="93" t="s">
        <v>59</v>
      </c>
      <c r="P13" s="29"/>
      <c r="Q13" s="438"/>
      <c r="R13" s="99"/>
    </row>
    <row r="14" spans="2:18" s="2" customFormat="1" ht="14.25" customHeight="1" x14ac:dyDescent="0.15">
      <c r="B14" s="25"/>
      <c r="C14" s="26"/>
      <c r="D14" s="3"/>
      <c r="E14" s="67" t="s">
        <v>40</v>
      </c>
      <c r="F14" s="208"/>
      <c r="G14" s="84" t="s">
        <v>44</v>
      </c>
      <c r="H14" s="84"/>
      <c r="I14" s="84" t="s">
        <v>48</v>
      </c>
      <c r="J14" s="84"/>
      <c r="K14" s="84" t="s">
        <v>52</v>
      </c>
      <c r="L14" s="84"/>
      <c r="M14" s="84" t="s">
        <v>56</v>
      </c>
      <c r="N14" s="84"/>
      <c r="O14" s="93" t="s">
        <v>60</v>
      </c>
      <c r="P14" s="29"/>
      <c r="Q14" s="438"/>
      <c r="R14" s="99"/>
    </row>
    <row r="15" spans="2:18" s="2" customFormat="1" ht="14.25" customHeight="1" x14ac:dyDescent="0.15">
      <c r="B15" s="25"/>
      <c r="C15" s="26"/>
      <c r="D15" s="3"/>
      <c r="E15" s="67" t="s">
        <v>41</v>
      </c>
      <c r="F15" s="208"/>
      <c r="G15" s="84" t="s">
        <v>45</v>
      </c>
      <c r="H15" s="84"/>
      <c r="I15" s="84" t="s">
        <v>49</v>
      </c>
      <c r="J15" s="84"/>
      <c r="K15" s="84" t="s">
        <v>53</v>
      </c>
      <c r="L15" s="84"/>
      <c r="M15" s="84" t="s">
        <v>57</v>
      </c>
      <c r="N15" s="84"/>
      <c r="O15" s="77"/>
      <c r="P15" s="29"/>
      <c r="Q15" s="438">
        <f>COUNTA(E11:E16,G11:G16,I11:I16,K11:K16,M11:M16,O11:O16)</f>
        <v>29</v>
      </c>
      <c r="R15" s="99"/>
    </row>
    <row r="16" spans="2:18" s="2" customFormat="1" ht="14.25" customHeight="1" thickBot="1" x14ac:dyDescent="0.25">
      <c r="B16" s="30"/>
      <c r="C16" s="31"/>
      <c r="D16" s="6"/>
      <c r="E16" s="68"/>
      <c r="F16" s="32">
        <f>COUNTA(E11:E16)</f>
        <v>5</v>
      </c>
      <c r="G16" s="68"/>
      <c r="H16" s="32">
        <f>COUNTA(G11:G16)</f>
        <v>5</v>
      </c>
      <c r="I16" s="68"/>
      <c r="J16" s="32">
        <f>COUNTA(I11:I16)</f>
        <v>5</v>
      </c>
      <c r="K16" s="68"/>
      <c r="L16" s="32">
        <f>COUNTA(K11:K16)</f>
        <v>5</v>
      </c>
      <c r="M16" s="68"/>
      <c r="N16" s="32">
        <f>COUNTA(M11:M16)</f>
        <v>5</v>
      </c>
      <c r="O16" s="86"/>
      <c r="P16" s="33">
        <f>COUNTA(O11:O16)</f>
        <v>4</v>
      </c>
      <c r="Q16" s="439"/>
      <c r="R16" s="100">
        <f>F16+H16+J16+L16+N16+P16</f>
        <v>29</v>
      </c>
    </row>
    <row r="17" spans="2:18" s="2" customFormat="1" ht="14.25" customHeight="1" x14ac:dyDescent="0.15">
      <c r="B17" s="25">
        <v>3</v>
      </c>
      <c r="C17" s="26" t="s">
        <v>1</v>
      </c>
      <c r="D17" s="5">
        <v>1</v>
      </c>
      <c r="E17" s="67" t="s">
        <v>81</v>
      </c>
      <c r="F17" s="27"/>
      <c r="G17" s="84" t="s">
        <v>82</v>
      </c>
      <c r="H17" s="28"/>
      <c r="I17" s="90" t="s">
        <v>83</v>
      </c>
      <c r="J17" s="34"/>
      <c r="K17" s="90" t="s">
        <v>84</v>
      </c>
      <c r="L17" s="34"/>
      <c r="M17" s="69"/>
      <c r="N17" s="26"/>
      <c r="O17" s="69"/>
      <c r="P17" s="35"/>
      <c r="Q17" s="440"/>
      <c r="R17" s="101"/>
    </row>
    <row r="18" spans="2:18" s="2" customFormat="1" ht="14.25" customHeight="1" x14ac:dyDescent="0.15">
      <c r="B18" s="25"/>
      <c r="C18" s="26"/>
      <c r="D18" s="5"/>
      <c r="E18" s="67" t="s">
        <v>68</v>
      </c>
      <c r="F18" s="27"/>
      <c r="G18" s="84" t="s">
        <v>72</v>
      </c>
      <c r="H18" s="28"/>
      <c r="I18" s="90" t="s">
        <v>76</v>
      </c>
      <c r="J18" s="34"/>
      <c r="K18" s="90" t="s">
        <v>79</v>
      </c>
      <c r="L18" s="34"/>
      <c r="M18" s="69"/>
      <c r="N18" s="26"/>
      <c r="O18" s="69"/>
      <c r="P18" s="35"/>
      <c r="Q18" s="441"/>
      <c r="R18" s="99"/>
    </row>
    <row r="19" spans="2:18" s="2" customFormat="1" ht="14.25" customHeight="1" x14ac:dyDescent="0.15">
      <c r="B19" s="25"/>
      <c r="C19" s="26"/>
      <c r="D19" s="5"/>
      <c r="E19" s="67" t="s">
        <v>69</v>
      </c>
      <c r="F19" s="27"/>
      <c r="G19" s="84" t="s">
        <v>73</v>
      </c>
      <c r="H19" s="28"/>
      <c r="I19" s="90" t="s">
        <v>77</v>
      </c>
      <c r="J19" s="34"/>
      <c r="K19" s="90" t="s">
        <v>80</v>
      </c>
      <c r="L19" s="34"/>
      <c r="M19" s="69"/>
      <c r="N19" s="26"/>
      <c r="O19" s="69"/>
      <c r="P19" s="35"/>
      <c r="Q19" s="441"/>
      <c r="R19" s="99"/>
    </row>
    <row r="20" spans="2:18" s="2" customFormat="1" ht="14.25" customHeight="1" x14ac:dyDescent="0.15">
      <c r="B20" s="25"/>
      <c r="C20" s="26"/>
      <c r="D20" s="5"/>
      <c r="E20" s="67" t="s">
        <v>70</v>
      </c>
      <c r="F20" s="27"/>
      <c r="G20" s="84" t="s">
        <v>74</v>
      </c>
      <c r="H20" s="28"/>
      <c r="I20" s="90" t="s">
        <v>78</v>
      </c>
      <c r="J20" s="34"/>
      <c r="K20" s="90"/>
      <c r="L20" s="34"/>
      <c r="M20" s="69"/>
      <c r="N20" s="26"/>
      <c r="O20" s="69"/>
      <c r="P20" s="35"/>
      <c r="Q20" s="441"/>
      <c r="R20" s="99"/>
    </row>
    <row r="21" spans="2:18" s="2" customFormat="1" ht="14.25" customHeight="1" x14ac:dyDescent="0.15">
      <c r="B21" s="25"/>
      <c r="C21" s="26"/>
      <c r="D21" s="5"/>
      <c r="E21" s="67" t="s">
        <v>71</v>
      </c>
      <c r="F21" s="27"/>
      <c r="G21" s="84" t="s">
        <v>75</v>
      </c>
      <c r="H21" s="28"/>
      <c r="I21" s="90"/>
      <c r="J21" s="34"/>
      <c r="K21" s="90"/>
      <c r="L21" s="34"/>
      <c r="M21" s="69"/>
      <c r="N21" s="26"/>
      <c r="O21" s="69"/>
      <c r="P21" s="35"/>
      <c r="Q21" s="438">
        <f>COUNTA(E17:E22,G17:G22,I17:I22,K17:K22,M17:M22,O17:O22)</f>
        <v>17</v>
      </c>
      <c r="R21" s="99"/>
    </row>
    <row r="22" spans="2:18" s="2" customFormat="1" ht="14.25" customHeight="1" thickBot="1" x14ac:dyDescent="0.25">
      <c r="B22" s="30"/>
      <c r="C22" s="31"/>
      <c r="D22" s="7"/>
      <c r="E22" s="68"/>
      <c r="F22" s="32">
        <f>COUNTA(E17:E22)</f>
        <v>5</v>
      </c>
      <c r="G22" s="68"/>
      <c r="H22" s="32">
        <f>COUNTA(G17:G22)</f>
        <v>5</v>
      </c>
      <c r="I22" s="91"/>
      <c r="J22" s="32">
        <f>COUNTA(I17:I22)</f>
        <v>4</v>
      </c>
      <c r="K22" s="91"/>
      <c r="L22" s="32">
        <f>COUNTA(K17:K22)</f>
        <v>3</v>
      </c>
      <c r="M22" s="70"/>
      <c r="N22" s="32">
        <f>COUNTA(M17:M22)</f>
        <v>0</v>
      </c>
      <c r="O22" s="70"/>
      <c r="P22" s="33">
        <f>COUNTA(O17:O22)</f>
        <v>0</v>
      </c>
      <c r="Q22" s="439"/>
      <c r="R22" s="100">
        <f>F22+H22+J22+L22+N22+P22</f>
        <v>17</v>
      </c>
    </row>
    <row r="23" spans="2:18" s="2" customFormat="1" ht="14.25" customHeight="1" x14ac:dyDescent="0.15">
      <c r="B23" s="25">
        <v>4</v>
      </c>
      <c r="C23" s="26" t="s">
        <v>13</v>
      </c>
      <c r="D23" s="5">
        <v>1</v>
      </c>
      <c r="E23" s="69"/>
      <c r="F23" s="36"/>
      <c r="G23" s="69"/>
      <c r="H23" s="26"/>
      <c r="I23" s="69"/>
      <c r="J23" s="26"/>
      <c r="K23" s="207" t="s">
        <v>88</v>
      </c>
      <c r="L23" s="34"/>
      <c r="M23" s="90" t="s">
        <v>95</v>
      </c>
      <c r="N23" s="34"/>
      <c r="O23" s="94" t="s">
        <v>96</v>
      </c>
      <c r="P23" s="37"/>
      <c r="Q23" s="442"/>
      <c r="R23" s="101"/>
    </row>
    <row r="24" spans="2:18" s="2" customFormat="1" ht="14.25" customHeight="1" x14ac:dyDescent="0.15">
      <c r="B24" s="25"/>
      <c r="C24" s="26"/>
      <c r="D24" s="5"/>
      <c r="E24" s="69"/>
      <c r="F24" s="36"/>
      <c r="G24" s="69"/>
      <c r="H24" s="26"/>
      <c r="I24" s="69"/>
      <c r="J24" s="26"/>
      <c r="K24" s="90" t="s">
        <v>85</v>
      </c>
      <c r="L24" s="34"/>
      <c r="M24" s="90" t="s">
        <v>89</v>
      </c>
      <c r="N24" s="34"/>
      <c r="O24" s="94" t="s">
        <v>93</v>
      </c>
      <c r="P24" s="37"/>
      <c r="Q24" s="443"/>
      <c r="R24" s="99"/>
    </row>
    <row r="25" spans="2:18" s="2" customFormat="1" ht="14.25" customHeight="1" x14ac:dyDescent="0.15">
      <c r="B25" s="25"/>
      <c r="C25" s="26"/>
      <c r="D25" s="5"/>
      <c r="E25" s="69"/>
      <c r="F25" s="36"/>
      <c r="G25" s="69"/>
      <c r="H25" s="26"/>
      <c r="I25" s="69"/>
      <c r="J25" s="26"/>
      <c r="K25" s="90" t="s">
        <v>86</v>
      </c>
      <c r="L25" s="34"/>
      <c r="M25" s="90" t="s">
        <v>90</v>
      </c>
      <c r="N25" s="34"/>
      <c r="O25" s="94" t="s">
        <v>94</v>
      </c>
      <c r="P25" s="37"/>
      <c r="Q25" s="443"/>
      <c r="R25" s="99"/>
    </row>
    <row r="26" spans="2:18" s="2" customFormat="1" ht="14.25" customHeight="1" x14ac:dyDescent="0.15">
      <c r="B26" s="25"/>
      <c r="C26" s="26"/>
      <c r="D26" s="5"/>
      <c r="E26" s="69"/>
      <c r="F26" s="36"/>
      <c r="G26" s="69"/>
      <c r="H26" s="26"/>
      <c r="I26" s="69"/>
      <c r="J26" s="26"/>
      <c r="K26" s="90" t="s">
        <v>87</v>
      </c>
      <c r="L26" s="34"/>
      <c r="M26" s="90" t="s">
        <v>91</v>
      </c>
      <c r="N26" s="34"/>
      <c r="O26" s="94"/>
      <c r="P26" s="37"/>
      <c r="Q26" s="443"/>
      <c r="R26" s="99"/>
    </row>
    <row r="27" spans="2:18" s="2" customFormat="1" ht="14.25" customHeight="1" x14ac:dyDescent="0.15">
      <c r="B27" s="25"/>
      <c r="C27" s="26"/>
      <c r="D27" s="5"/>
      <c r="E27" s="69"/>
      <c r="F27" s="36"/>
      <c r="G27" s="69"/>
      <c r="H27" s="26"/>
      <c r="I27" s="69"/>
      <c r="J27" s="26"/>
      <c r="K27" s="90"/>
      <c r="L27" s="34"/>
      <c r="M27" s="90" t="s">
        <v>92</v>
      </c>
      <c r="N27" s="34"/>
      <c r="O27" s="94"/>
      <c r="P27" s="37"/>
      <c r="Q27" s="438">
        <f>COUNTA(E23:E28,G23:G28,I23:I28,K23:K28,M23:M28,O23:O28)</f>
        <v>12</v>
      </c>
      <c r="R27" s="99"/>
    </row>
    <row r="28" spans="2:18" s="2" customFormat="1" ht="14.25" customHeight="1" thickBot="1" x14ac:dyDescent="0.25">
      <c r="B28" s="30"/>
      <c r="C28" s="31"/>
      <c r="D28" s="7"/>
      <c r="E28" s="70"/>
      <c r="F28" s="32">
        <f>COUNTA(E23:E28)</f>
        <v>0</v>
      </c>
      <c r="G28" s="68"/>
      <c r="H28" s="32">
        <f>COUNTA(G23:G28)</f>
        <v>0</v>
      </c>
      <c r="I28" s="91"/>
      <c r="J28" s="32">
        <f>COUNTA(I23:I28)</f>
        <v>0</v>
      </c>
      <c r="K28" s="91"/>
      <c r="L28" s="32">
        <f>COUNTA(K23:K28)</f>
        <v>4</v>
      </c>
      <c r="M28" s="68"/>
      <c r="N28" s="32">
        <f>COUNTA(M23:M28)</f>
        <v>5</v>
      </c>
      <c r="O28" s="95"/>
      <c r="P28" s="33">
        <f>COUNTA(O23:O28)</f>
        <v>3</v>
      </c>
      <c r="Q28" s="439"/>
      <c r="R28" s="100">
        <f>F28+H28+J28+L28+N28+P28</f>
        <v>12</v>
      </c>
    </row>
    <row r="29" spans="2:18" s="2" customFormat="1" ht="14.25" customHeight="1" x14ac:dyDescent="0.15">
      <c r="B29" s="25">
        <v>5</v>
      </c>
      <c r="C29" s="26" t="s">
        <v>8</v>
      </c>
      <c r="D29" s="3">
        <v>1</v>
      </c>
      <c r="E29" s="67" t="s">
        <v>104</v>
      </c>
      <c r="F29" s="9"/>
      <c r="G29" s="67" t="s">
        <v>105</v>
      </c>
      <c r="H29" s="14"/>
      <c r="I29" s="67" t="s">
        <v>106</v>
      </c>
      <c r="J29" s="14"/>
      <c r="K29" s="69"/>
      <c r="L29" s="26"/>
      <c r="M29" s="69"/>
      <c r="N29" s="26"/>
      <c r="O29" s="93" t="s">
        <v>107</v>
      </c>
      <c r="P29" s="35"/>
      <c r="Q29" s="440"/>
      <c r="R29" s="101"/>
    </row>
    <row r="30" spans="2:18" s="2" customFormat="1" ht="14.25" customHeight="1" x14ac:dyDescent="0.15">
      <c r="B30" s="25"/>
      <c r="C30" s="26"/>
      <c r="D30" s="3"/>
      <c r="E30" s="67" t="s">
        <v>97</v>
      </c>
      <c r="F30" s="9"/>
      <c r="G30" s="67" t="s">
        <v>98</v>
      </c>
      <c r="H30" s="14"/>
      <c r="I30" s="67" t="s">
        <v>101</v>
      </c>
      <c r="J30" s="14"/>
      <c r="K30" s="69"/>
      <c r="L30" s="26"/>
      <c r="M30" s="69"/>
      <c r="N30" s="26"/>
      <c r="O30" s="93" t="s">
        <v>102</v>
      </c>
      <c r="P30" s="35"/>
      <c r="Q30" s="441"/>
      <c r="R30" s="99"/>
    </row>
    <row r="31" spans="2:18" s="2" customFormat="1" ht="14.25" customHeight="1" x14ac:dyDescent="0.15">
      <c r="B31" s="25"/>
      <c r="C31" s="26"/>
      <c r="D31" s="3"/>
      <c r="E31" s="67"/>
      <c r="F31" s="9"/>
      <c r="G31" s="67" t="s">
        <v>99</v>
      </c>
      <c r="H31" s="14"/>
      <c r="I31" s="67" t="s">
        <v>100</v>
      </c>
      <c r="J31" s="14"/>
      <c r="K31" s="69"/>
      <c r="L31" s="26"/>
      <c r="M31" s="69"/>
      <c r="N31" s="26"/>
      <c r="O31" s="93" t="s">
        <v>103</v>
      </c>
      <c r="P31" s="35"/>
      <c r="Q31" s="441"/>
      <c r="R31" s="99"/>
    </row>
    <row r="32" spans="2:18" s="2" customFormat="1" ht="14.25" customHeight="1" x14ac:dyDescent="0.15">
      <c r="B32" s="25"/>
      <c r="C32" s="26"/>
      <c r="D32" s="3"/>
      <c r="E32" s="67"/>
      <c r="F32" s="9"/>
      <c r="G32" s="67" t="s">
        <v>100</v>
      </c>
      <c r="H32" s="14"/>
      <c r="I32" s="67"/>
      <c r="J32" s="14"/>
      <c r="K32" s="69"/>
      <c r="L32" s="26"/>
      <c r="M32" s="69"/>
      <c r="N32" s="26"/>
      <c r="O32" s="93"/>
      <c r="P32" s="35"/>
      <c r="Q32" s="441"/>
      <c r="R32" s="99"/>
    </row>
    <row r="33" spans="2:18" s="2" customFormat="1" ht="14.25" customHeight="1" x14ac:dyDescent="0.2">
      <c r="B33" s="25"/>
      <c r="C33" s="26"/>
      <c r="D33" s="3"/>
      <c r="E33" s="67"/>
      <c r="F33" s="9"/>
      <c r="G33" s="67"/>
      <c r="H33" s="14"/>
      <c r="I33" s="67"/>
      <c r="J33" s="14"/>
      <c r="K33" s="69"/>
      <c r="L33" s="26"/>
      <c r="M33" s="69"/>
      <c r="N33" s="26"/>
      <c r="O33" s="93"/>
      <c r="P33" s="35"/>
      <c r="Q33" s="438">
        <f>COUNTA(E29:E34,G29:G34,I29:I34,K29:K34,M29:M34,O29:O34)</f>
        <v>12</v>
      </c>
      <c r="R33" s="99"/>
    </row>
    <row r="34" spans="2:18" s="2" customFormat="1" ht="14.25" customHeight="1" thickBot="1" x14ac:dyDescent="0.25">
      <c r="B34" s="30"/>
      <c r="C34" s="31"/>
      <c r="D34" s="6"/>
      <c r="E34" s="71"/>
      <c r="F34" s="15">
        <f>COUNTA(E29:E34)</f>
        <v>2</v>
      </c>
      <c r="G34" s="71"/>
      <c r="H34" s="32">
        <f>COUNTA(G29:G34)</f>
        <v>4</v>
      </c>
      <c r="I34" s="71"/>
      <c r="J34" s="32">
        <f>COUNTA(I29:I34)</f>
        <v>3</v>
      </c>
      <c r="K34" s="70"/>
      <c r="L34" s="32">
        <f>COUNTA(K29:K34)</f>
        <v>0</v>
      </c>
      <c r="M34" s="70"/>
      <c r="N34" s="32">
        <f>COUNTA(M29:M34)</f>
        <v>0</v>
      </c>
      <c r="O34" s="86"/>
      <c r="P34" s="33">
        <f>COUNTA(O29:O34)</f>
        <v>3</v>
      </c>
      <c r="Q34" s="439"/>
      <c r="R34" s="100">
        <f>F34+H34+J34+L34+N34+P34</f>
        <v>12</v>
      </c>
    </row>
    <row r="35" spans="2:18" s="2" customFormat="1" ht="14.25" customHeight="1" x14ac:dyDescent="0.15">
      <c r="B35" s="25">
        <v>6</v>
      </c>
      <c r="C35" s="26" t="s">
        <v>7</v>
      </c>
      <c r="D35" s="3">
        <v>2</v>
      </c>
      <c r="E35" s="69" t="s">
        <v>118</v>
      </c>
      <c r="F35" s="39"/>
      <c r="G35" s="69"/>
      <c r="H35" s="26"/>
      <c r="I35" s="69" t="s">
        <v>116</v>
      </c>
      <c r="J35" s="38"/>
      <c r="K35" s="69" t="s">
        <v>117</v>
      </c>
      <c r="L35" s="38"/>
      <c r="M35" s="69"/>
      <c r="N35" s="26"/>
      <c r="O35" s="69"/>
      <c r="P35" s="35"/>
      <c r="Q35" s="440"/>
      <c r="R35" s="101"/>
    </row>
    <row r="36" spans="2:18" s="2" customFormat="1" ht="14.25" customHeight="1" x14ac:dyDescent="0.15">
      <c r="B36" s="25"/>
      <c r="C36" s="26"/>
      <c r="D36" s="3"/>
      <c r="E36" s="69" t="s">
        <v>108</v>
      </c>
      <c r="F36" s="40"/>
      <c r="G36" s="69"/>
      <c r="H36" s="26"/>
      <c r="I36" s="69" t="s">
        <v>110</v>
      </c>
      <c r="J36" s="38"/>
      <c r="K36" s="69" t="s">
        <v>113</v>
      </c>
      <c r="L36" s="38"/>
      <c r="M36" s="69"/>
      <c r="N36" s="26"/>
      <c r="O36" s="69"/>
      <c r="P36" s="35"/>
      <c r="Q36" s="441"/>
      <c r="R36" s="99"/>
    </row>
    <row r="37" spans="2:18" s="2" customFormat="1" ht="14.25" customHeight="1" x14ac:dyDescent="0.15">
      <c r="B37" s="25"/>
      <c r="C37" s="26"/>
      <c r="D37" s="3"/>
      <c r="E37" s="69" t="s">
        <v>109</v>
      </c>
      <c r="F37" s="40"/>
      <c r="G37" s="69"/>
      <c r="H37" s="26"/>
      <c r="I37" s="69" t="s">
        <v>111</v>
      </c>
      <c r="J37" s="38"/>
      <c r="K37" s="69" t="s">
        <v>114</v>
      </c>
      <c r="L37" s="38"/>
      <c r="M37" s="69"/>
      <c r="N37" s="26"/>
      <c r="O37" s="69"/>
      <c r="P37" s="35"/>
      <c r="Q37" s="441"/>
      <c r="R37" s="99"/>
    </row>
    <row r="38" spans="2:18" s="2" customFormat="1" ht="14.25" customHeight="1" x14ac:dyDescent="0.15">
      <c r="B38" s="25"/>
      <c r="C38" s="26"/>
      <c r="D38" s="3"/>
      <c r="E38" s="69"/>
      <c r="F38" s="40"/>
      <c r="G38" s="69"/>
      <c r="H38" s="26"/>
      <c r="I38" s="69" t="s">
        <v>112</v>
      </c>
      <c r="J38" s="38"/>
      <c r="K38" s="69" t="s">
        <v>115</v>
      </c>
      <c r="L38" s="38"/>
      <c r="M38" s="69"/>
      <c r="N38" s="26"/>
      <c r="O38" s="69"/>
      <c r="P38" s="35"/>
      <c r="Q38" s="441"/>
      <c r="R38" s="99"/>
    </row>
    <row r="39" spans="2:18" s="2" customFormat="1" ht="14.25" customHeight="1" x14ac:dyDescent="0.2">
      <c r="B39" s="25"/>
      <c r="C39" s="26"/>
      <c r="D39" s="3"/>
      <c r="E39" s="69"/>
      <c r="F39" s="40"/>
      <c r="G39" s="69"/>
      <c r="H39" s="26"/>
      <c r="I39" s="77"/>
      <c r="J39" s="38"/>
      <c r="K39" s="77"/>
      <c r="L39" s="38"/>
      <c r="M39" s="69"/>
      <c r="N39" s="26"/>
      <c r="O39" s="69"/>
      <c r="P39" s="35"/>
      <c r="Q39" s="438">
        <f>COUNTA(E35:E40,G35:G40,I35:I40,K35:K40,M35:M40,O35:O40)</f>
        <v>11</v>
      </c>
      <c r="R39" s="99"/>
    </row>
    <row r="40" spans="2:18" s="2" customFormat="1" ht="14.25" customHeight="1" thickBot="1" x14ac:dyDescent="0.25">
      <c r="B40" s="30"/>
      <c r="C40" s="31"/>
      <c r="D40" s="6"/>
      <c r="E40" s="70"/>
      <c r="F40" s="15">
        <f>COUNTA(E35:E40)</f>
        <v>3</v>
      </c>
      <c r="G40" s="70"/>
      <c r="H40" s="15">
        <f>COUNTA(G35:G40)</f>
        <v>0</v>
      </c>
      <c r="I40" s="70"/>
      <c r="J40" s="15">
        <f>COUNTA(I35:I40)</f>
        <v>4</v>
      </c>
      <c r="K40" s="70"/>
      <c r="L40" s="15">
        <f>COUNTA(K35:K40)</f>
        <v>4</v>
      </c>
      <c r="M40" s="70"/>
      <c r="N40" s="15">
        <f>COUNTA(M35:M40)</f>
        <v>0</v>
      </c>
      <c r="O40" s="70"/>
      <c r="P40" s="33">
        <f>COUNTA(O35:O40)</f>
        <v>0</v>
      </c>
      <c r="Q40" s="439"/>
      <c r="R40" s="100">
        <f>F40+H40+J40+L40+N40+P40</f>
        <v>11</v>
      </c>
    </row>
    <row r="41" spans="2:18" s="2" customFormat="1" ht="14.25" customHeight="1" x14ac:dyDescent="0.15">
      <c r="B41" s="41">
        <v>7</v>
      </c>
      <c r="C41" s="42" t="s">
        <v>6</v>
      </c>
      <c r="D41" s="8">
        <v>2</v>
      </c>
      <c r="E41" s="72" t="s">
        <v>133</v>
      </c>
      <c r="F41" s="44"/>
      <c r="G41" s="72" t="s">
        <v>134</v>
      </c>
      <c r="H41" s="43"/>
      <c r="I41" s="78"/>
      <c r="J41" s="13"/>
      <c r="K41" s="78" t="s">
        <v>136</v>
      </c>
      <c r="L41" s="11"/>
      <c r="M41" s="78" t="s">
        <v>137</v>
      </c>
      <c r="N41" s="11"/>
      <c r="O41" s="96" t="s">
        <v>138</v>
      </c>
      <c r="P41" s="48"/>
      <c r="Q41" s="444"/>
      <c r="R41" s="101"/>
    </row>
    <row r="42" spans="2:18" s="2" customFormat="1" ht="14.25" customHeight="1" x14ac:dyDescent="0.15">
      <c r="B42" s="25"/>
      <c r="C42" s="26"/>
      <c r="D42" s="3"/>
      <c r="E42" s="73" t="s">
        <v>119</v>
      </c>
      <c r="F42" s="47"/>
      <c r="G42" s="73" t="s">
        <v>121</v>
      </c>
      <c r="H42" s="46"/>
      <c r="I42" s="67"/>
      <c r="J42" s="10"/>
      <c r="K42" s="67" t="s">
        <v>125</v>
      </c>
      <c r="L42" s="14"/>
      <c r="M42" s="67" t="s">
        <v>127</v>
      </c>
      <c r="N42" s="14"/>
      <c r="O42" s="93" t="s">
        <v>130</v>
      </c>
      <c r="P42" s="48"/>
      <c r="Q42" s="445"/>
      <c r="R42" s="99"/>
    </row>
    <row r="43" spans="2:18" s="2" customFormat="1" ht="14.25" customHeight="1" x14ac:dyDescent="0.15">
      <c r="B43" s="25"/>
      <c r="C43" s="26"/>
      <c r="D43" s="3"/>
      <c r="E43" s="73" t="s">
        <v>120</v>
      </c>
      <c r="F43" s="47"/>
      <c r="G43" s="73" t="s">
        <v>122</v>
      </c>
      <c r="H43" s="46"/>
      <c r="I43" s="67"/>
      <c r="J43" s="10"/>
      <c r="K43" s="67" t="s">
        <v>126</v>
      </c>
      <c r="L43" s="14"/>
      <c r="M43" s="67" t="s">
        <v>128</v>
      </c>
      <c r="N43" s="14"/>
      <c r="O43" s="93" t="s">
        <v>131</v>
      </c>
      <c r="P43" s="48"/>
      <c r="Q43" s="445"/>
      <c r="R43" s="99"/>
    </row>
    <row r="44" spans="2:18" s="2" customFormat="1" ht="14.25" customHeight="1" x14ac:dyDescent="0.15">
      <c r="B44" s="25"/>
      <c r="C44" s="26"/>
      <c r="D44" s="3"/>
      <c r="E44" s="73"/>
      <c r="F44" s="47"/>
      <c r="G44" s="73" t="s">
        <v>123</v>
      </c>
      <c r="H44" s="46"/>
      <c r="I44" s="67"/>
      <c r="J44" s="10"/>
      <c r="K44" s="67"/>
      <c r="L44" s="14"/>
      <c r="M44" s="67" t="s">
        <v>129</v>
      </c>
      <c r="N44" s="14"/>
      <c r="O44" s="93" t="s">
        <v>132</v>
      </c>
      <c r="P44" s="48"/>
      <c r="Q44" s="445"/>
      <c r="R44" s="99"/>
    </row>
    <row r="45" spans="2:18" s="2" customFormat="1" ht="14.25" customHeight="1" x14ac:dyDescent="0.15">
      <c r="B45" s="25"/>
      <c r="C45" s="26"/>
      <c r="D45" s="3"/>
      <c r="E45" s="73"/>
      <c r="F45" s="47"/>
      <c r="G45" s="73" t="s">
        <v>124</v>
      </c>
      <c r="H45" s="49"/>
      <c r="I45" s="67"/>
      <c r="J45" s="17"/>
      <c r="K45" s="67"/>
      <c r="L45" s="20"/>
      <c r="M45" s="67"/>
      <c r="N45" s="20"/>
      <c r="O45" s="93"/>
      <c r="P45" s="48"/>
      <c r="Q45" s="438">
        <f>COUNTA(E41:E46,G41:G46,I41:I46,K41:K46,M41:M46,O41:O46)</f>
        <v>19</v>
      </c>
      <c r="R45" s="99"/>
    </row>
    <row r="46" spans="2:18" s="2" customFormat="1" ht="14.25" customHeight="1" thickBot="1" x14ac:dyDescent="0.2">
      <c r="B46" s="30"/>
      <c r="C46" s="31"/>
      <c r="D46" s="6"/>
      <c r="E46" s="74"/>
      <c r="F46" s="15">
        <f>COUNTA(E41:E46)</f>
        <v>3</v>
      </c>
      <c r="G46" s="86"/>
      <c r="H46" s="15">
        <f>COUNTA(G41:G46)</f>
        <v>5</v>
      </c>
      <c r="I46" s="71"/>
      <c r="J46" s="15">
        <f>COUNTA(I41:I46)</f>
        <v>0</v>
      </c>
      <c r="K46" s="71"/>
      <c r="L46" s="15">
        <f>COUNTA(K41:K46)</f>
        <v>3</v>
      </c>
      <c r="M46" s="71"/>
      <c r="N46" s="15">
        <f>COUNTA(M41:M46)</f>
        <v>4</v>
      </c>
      <c r="O46" s="86"/>
      <c r="P46" s="33">
        <f>COUNTA(O41:O46)</f>
        <v>4</v>
      </c>
      <c r="Q46" s="439"/>
      <c r="R46" s="100">
        <f>F46+H46+J46+L46+N46+P46</f>
        <v>19</v>
      </c>
    </row>
    <row r="47" spans="2:18" s="2" customFormat="1" ht="14.25" customHeight="1" x14ac:dyDescent="0.15">
      <c r="B47" s="41">
        <v>8</v>
      </c>
      <c r="C47" s="42" t="s">
        <v>160</v>
      </c>
      <c r="D47" s="8">
        <v>2</v>
      </c>
      <c r="E47" s="75" t="s">
        <v>154</v>
      </c>
      <c r="F47" s="51"/>
      <c r="G47" s="75" t="s">
        <v>155</v>
      </c>
      <c r="H47" s="50"/>
      <c r="I47" s="75" t="s">
        <v>156</v>
      </c>
      <c r="J47" s="50"/>
      <c r="K47" s="75" t="s">
        <v>157</v>
      </c>
      <c r="L47" s="50"/>
      <c r="M47" s="75" t="s">
        <v>158</v>
      </c>
      <c r="N47" s="50"/>
      <c r="O47" s="96" t="s">
        <v>159</v>
      </c>
      <c r="P47" s="54"/>
      <c r="Q47" s="446"/>
      <c r="R47" s="101"/>
    </row>
    <row r="48" spans="2:18" s="2" customFormat="1" ht="14.25" customHeight="1" x14ac:dyDescent="0.15">
      <c r="B48" s="25"/>
      <c r="C48" s="26"/>
      <c r="D48" s="3"/>
      <c r="E48" s="76" t="s">
        <v>139</v>
      </c>
      <c r="F48" s="53"/>
      <c r="G48" s="76" t="s">
        <v>142</v>
      </c>
      <c r="H48" s="52"/>
      <c r="I48" s="76" t="s">
        <v>145</v>
      </c>
      <c r="J48" s="52"/>
      <c r="K48" s="76" t="s">
        <v>146</v>
      </c>
      <c r="L48" s="52"/>
      <c r="M48" s="76" t="s">
        <v>149</v>
      </c>
      <c r="N48" s="52"/>
      <c r="O48" s="93" t="s">
        <v>151</v>
      </c>
      <c r="P48" s="54"/>
      <c r="Q48" s="447"/>
      <c r="R48" s="99"/>
    </row>
    <row r="49" spans="2:18" s="2" customFormat="1" ht="14.25" customHeight="1" x14ac:dyDescent="0.15">
      <c r="B49" s="25"/>
      <c r="C49" s="26"/>
      <c r="D49" s="3"/>
      <c r="E49" s="76" t="s">
        <v>140</v>
      </c>
      <c r="F49" s="53"/>
      <c r="G49" s="76" t="s">
        <v>143</v>
      </c>
      <c r="H49" s="52"/>
      <c r="I49" s="76" t="s">
        <v>73</v>
      </c>
      <c r="J49" s="52"/>
      <c r="K49" s="76" t="s">
        <v>147</v>
      </c>
      <c r="L49" s="52"/>
      <c r="M49" s="76" t="s">
        <v>150</v>
      </c>
      <c r="N49" s="52"/>
      <c r="O49" s="93" t="s">
        <v>152</v>
      </c>
      <c r="P49" s="54"/>
      <c r="Q49" s="447"/>
      <c r="R49" s="99"/>
    </row>
    <row r="50" spans="2:18" s="2" customFormat="1" ht="14.25" customHeight="1" x14ac:dyDescent="0.15">
      <c r="B50" s="25"/>
      <c r="C50" s="26"/>
      <c r="D50" s="3"/>
      <c r="E50" s="76" t="s">
        <v>141</v>
      </c>
      <c r="F50" s="53"/>
      <c r="G50" s="76" t="s">
        <v>144</v>
      </c>
      <c r="H50" s="52"/>
      <c r="I50" s="76" t="s">
        <v>101</v>
      </c>
      <c r="J50" s="52"/>
      <c r="K50" s="76" t="s">
        <v>148</v>
      </c>
      <c r="L50" s="52"/>
      <c r="M50" s="76" t="s">
        <v>139</v>
      </c>
      <c r="N50" s="52"/>
      <c r="O50" s="93" t="s">
        <v>153</v>
      </c>
      <c r="P50" s="54"/>
      <c r="Q50" s="447"/>
      <c r="R50" s="99"/>
    </row>
    <row r="51" spans="2:18" s="2" customFormat="1" ht="14.25" customHeight="1" x14ac:dyDescent="0.15">
      <c r="B51" s="25"/>
      <c r="C51" s="26"/>
      <c r="D51" s="3"/>
      <c r="E51" s="76" t="s">
        <v>142</v>
      </c>
      <c r="F51" s="53"/>
      <c r="G51" s="76"/>
      <c r="H51" s="55"/>
      <c r="I51" s="76"/>
      <c r="J51" s="55"/>
      <c r="K51" s="76"/>
      <c r="L51" s="55"/>
      <c r="M51" s="76"/>
      <c r="N51" s="55"/>
      <c r="O51" s="93"/>
      <c r="P51" s="54"/>
      <c r="Q51" s="438">
        <f>COUNTA(E47:E52,G47:G52,I47:I52,K47:K52,M47:M52,O47:O52)</f>
        <v>25</v>
      </c>
      <c r="R51" s="99"/>
    </row>
    <row r="52" spans="2:18" s="2" customFormat="1" ht="14.25" customHeight="1" thickBot="1" x14ac:dyDescent="0.2">
      <c r="B52" s="30"/>
      <c r="C52" s="31"/>
      <c r="D52" s="6"/>
      <c r="E52" s="68"/>
      <c r="F52" s="15">
        <f>COUNTA(E47:E52)</f>
        <v>5</v>
      </c>
      <c r="G52" s="87"/>
      <c r="H52" s="15">
        <f>COUNTA(G47:G52)</f>
        <v>4</v>
      </c>
      <c r="I52" s="87"/>
      <c r="J52" s="15">
        <f>COUNTA(I47:I52)</f>
        <v>4</v>
      </c>
      <c r="K52" s="87"/>
      <c r="L52" s="15">
        <f>COUNTA(K47:K52)</f>
        <v>4</v>
      </c>
      <c r="M52" s="87"/>
      <c r="N52" s="15">
        <f>COUNTA(M47:M52)</f>
        <v>4</v>
      </c>
      <c r="O52" s="86"/>
      <c r="P52" s="33">
        <f>COUNTA(O47:O52)</f>
        <v>4</v>
      </c>
      <c r="Q52" s="439"/>
      <c r="R52" s="100">
        <f>F52+H52+J52+L52+N52+P52</f>
        <v>25</v>
      </c>
    </row>
    <row r="53" spans="2:18" s="2" customFormat="1" ht="14.25" customHeight="1" x14ac:dyDescent="0.15">
      <c r="B53" s="41">
        <v>9</v>
      </c>
      <c r="C53" s="42" t="s">
        <v>3</v>
      </c>
      <c r="D53" s="8">
        <v>2</v>
      </c>
      <c r="E53" s="78" t="s">
        <v>177</v>
      </c>
      <c r="F53" s="12"/>
      <c r="G53" s="78" t="s">
        <v>178</v>
      </c>
      <c r="H53" s="11"/>
      <c r="I53" s="78" t="s">
        <v>179</v>
      </c>
      <c r="J53" s="11"/>
      <c r="K53" s="78" t="s">
        <v>180</v>
      </c>
      <c r="L53" s="11"/>
      <c r="M53" s="78" t="s">
        <v>116</v>
      </c>
      <c r="N53" s="11"/>
      <c r="O53" s="96" t="s">
        <v>182</v>
      </c>
      <c r="P53" s="45"/>
      <c r="Q53" s="448"/>
      <c r="R53" s="98"/>
    </row>
    <row r="54" spans="2:18" s="2" customFormat="1" ht="14.25" customHeight="1" x14ac:dyDescent="0.15">
      <c r="B54" s="25"/>
      <c r="C54" s="26"/>
      <c r="D54" s="3"/>
      <c r="E54" s="67" t="s">
        <v>161</v>
      </c>
      <c r="F54" s="9"/>
      <c r="G54" s="67" t="s">
        <v>165</v>
      </c>
      <c r="H54" s="14"/>
      <c r="I54" s="67" t="s">
        <v>135</v>
      </c>
      <c r="J54" s="14"/>
      <c r="K54" s="67" t="s">
        <v>169</v>
      </c>
      <c r="L54" s="14"/>
      <c r="M54" s="67" t="s">
        <v>22</v>
      </c>
      <c r="N54" s="14"/>
      <c r="O54" s="93" t="s">
        <v>174</v>
      </c>
      <c r="P54" s="48"/>
      <c r="Q54" s="445"/>
      <c r="R54" s="99"/>
    </row>
    <row r="55" spans="2:18" s="2" customFormat="1" ht="14.25" customHeight="1" x14ac:dyDescent="0.15">
      <c r="B55" s="25"/>
      <c r="C55" s="26"/>
      <c r="D55" s="3"/>
      <c r="E55" s="67" t="s">
        <v>162</v>
      </c>
      <c r="F55" s="9"/>
      <c r="G55" s="67" t="s">
        <v>166</v>
      </c>
      <c r="H55" s="14"/>
      <c r="I55" s="67" t="s">
        <v>168</v>
      </c>
      <c r="J55" s="14"/>
      <c r="K55" s="67" t="s">
        <v>170</v>
      </c>
      <c r="L55" s="14"/>
      <c r="M55" s="67" t="s">
        <v>172</v>
      </c>
      <c r="N55" s="14"/>
      <c r="O55" s="93" t="s">
        <v>175</v>
      </c>
      <c r="P55" s="48"/>
      <c r="Q55" s="445"/>
      <c r="R55" s="99"/>
    </row>
    <row r="56" spans="2:18" s="2" customFormat="1" ht="14.25" customHeight="1" x14ac:dyDescent="0.15">
      <c r="B56" s="25"/>
      <c r="C56" s="26"/>
      <c r="D56" s="3"/>
      <c r="E56" s="67" t="s">
        <v>163</v>
      </c>
      <c r="F56" s="9"/>
      <c r="G56" s="67" t="s">
        <v>167</v>
      </c>
      <c r="H56" s="14"/>
      <c r="I56" s="67" t="s">
        <v>131</v>
      </c>
      <c r="J56" s="14"/>
      <c r="K56" s="67" t="s">
        <v>171</v>
      </c>
      <c r="L56" s="14"/>
      <c r="M56" s="67" t="s">
        <v>173</v>
      </c>
      <c r="N56" s="14"/>
      <c r="O56" s="93" t="s">
        <v>176</v>
      </c>
      <c r="P56" s="48"/>
      <c r="Q56" s="445"/>
      <c r="R56" s="99"/>
    </row>
    <row r="57" spans="2:18" s="2" customFormat="1" ht="14.25" customHeight="1" x14ac:dyDescent="0.15">
      <c r="B57" s="25"/>
      <c r="C57" s="26"/>
      <c r="D57" s="3"/>
      <c r="E57" s="67" t="s">
        <v>164</v>
      </c>
      <c r="F57" s="9"/>
      <c r="G57" s="67" t="s">
        <v>563</v>
      </c>
      <c r="H57" s="20"/>
      <c r="I57" s="67"/>
      <c r="J57" s="20"/>
      <c r="K57" s="67"/>
      <c r="L57" s="20"/>
      <c r="M57" s="67"/>
      <c r="N57" s="20"/>
      <c r="O57" s="93"/>
      <c r="P57" s="48"/>
      <c r="Q57" s="438">
        <f>COUNTA(E53:E58,G53:G58,I53:I58,K53:K58,M53:M58,O53:O58)</f>
        <v>26</v>
      </c>
      <c r="R57" s="99"/>
    </row>
    <row r="58" spans="2:18" s="2" customFormat="1" ht="14.25" customHeight="1" thickBot="1" x14ac:dyDescent="0.2">
      <c r="B58" s="30"/>
      <c r="C58" s="31"/>
      <c r="D58" s="6"/>
      <c r="E58" s="68"/>
      <c r="F58" s="15">
        <f>COUNTA(E53:E58)</f>
        <v>5</v>
      </c>
      <c r="G58" s="71"/>
      <c r="H58" s="15">
        <f>COUNTA(G53:G58)</f>
        <v>5</v>
      </c>
      <c r="I58" s="71"/>
      <c r="J58" s="15">
        <f>COUNTA(I53:I58)</f>
        <v>4</v>
      </c>
      <c r="K58" s="71"/>
      <c r="L58" s="15">
        <f>COUNTA(K53:K58)</f>
        <v>4</v>
      </c>
      <c r="M58" s="71"/>
      <c r="N58" s="15">
        <f>COUNTA(M53:M58)</f>
        <v>4</v>
      </c>
      <c r="O58" s="86"/>
      <c r="P58" s="33">
        <f>COUNTA(O53:O58)</f>
        <v>4</v>
      </c>
      <c r="Q58" s="439"/>
      <c r="R58" s="100">
        <f>F58+H58+J58+L58+N58+P58</f>
        <v>26</v>
      </c>
    </row>
    <row r="59" spans="2:18" s="2" customFormat="1" ht="14.25" customHeight="1" x14ac:dyDescent="0.15">
      <c r="B59" s="41">
        <v>10</v>
      </c>
      <c r="C59" s="42" t="s">
        <v>10</v>
      </c>
      <c r="D59" s="8">
        <v>3</v>
      </c>
      <c r="E59" s="78" t="s">
        <v>188</v>
      </c>
      <c r="F59" s="12"/>
      <c r="G59" s="78"/>
      <c r="H59" s="13"/>
      <c r="I59" s="78" t="s">
        <v>194</v>
      </c>
      <c r="J59" s="11"/>
      <c r="K59" s="78" t="s">
        <v>195</v>
      </c>
      <c r="L59" s="11"/>
      <c r="M59" s="92"/>
      <c r="N59" s="42"/>
      <c r="O59" s="92"/>
      <c r="P59" s="35"/>
      <c r="Q59" s="440"/>
      <c r="R59" s="101"/>
    </row>
    <row r="60" spans="2:18" s="2" customFormat="1" ht="14.25" customHeight="1" x14ac:dyDescent="0.15">
      <c r="B60" s="25"/>
      <c r="C60" s="26"/>
      <c r="D60" s="3"/>
      <c r="E60" s="67" t="s">
        <v>183</v>
      </c>
      <c r="F60" s="9"/>
      <c r="G60" s="67"/>
      <c r="H60" s="10"/>
      <c r="I60" s="67" t="s">
        <v>189</v>
      </c>
      <c r="J60" s="14"/>
      <c r="K60" s="67" t="s">
        <v>192</v>
      </c>
      <c r="L60" s="14"/>
      <c r="M60" s="69"/>
      <c r="N60" s="26"/>
      <c r="O60" s="69"/>
      <c r="P60" s="35"/>
      <c r="Q60" s="441"/>
      <c r="R60" s="99"/>
    </row>
    <row r="61" spans="2:18" s="2" customFormat="1" ht="14.25" customHeight="1" x14ac:dyDescent="0.15">
      <c r="B61" s="25"/>
      <c r="C61" s="26"/>
      <c r="D61" s="3"/>
      <c r="E61" s="67" t="s">
        <v>184</v>
      </c>
      <c r="F61" s="9"/>
      <c r="G61" s="67"/>
      <c r="H61" s="10"/>
      <c r="I61" s="67" t="s">
        <v>190</v>
      </c>
      <c r="J61" s="14"/>
      <c r="K61" s="67" t="s">
        <v>193</v>
      </c>
      <c r="L61" s="14"/>
      <c r="M61" s="69"/>
      <c r="N61" s="26"/>
      <c r="O61" s="69"/>
      <c r="P61" s="35"/>
      <c r="Q61" s="441"/>
      <c r="R61" s="99"/>
    </row>
    <row r="62" spans="2:18" s="2" customFormat="1" ht="14.25" customHeight="1" x14ac:dyDescent="0.15">
      <c r="B62" s="25"/>
      <c r="C62" s="26"/>
      <c r="D62" s="3"/>
      <c r="E62" s="67" t="s">
        <v>185</v>
      </c>
      <c r="F62" s="9"/>
      <c r="G62" s="67"/>
      <c r="H62" s="10"/>
      <c r="I62" s="67" t="s">
        <v>191</v>
      </c>
      <c r="J62" s="14"/>
      <c r="K62" s="67" t="s">
        <v>187</v>
      </c>
      <c r="L62" s="14"/>
      <c r="M62" s="69"/>
      <c r="N62" s="26"/>
      <c r="O62" s="69"/>
      <c r="P62" s="35"/>
      <c r="Q62" s="441"/>
      <c r="R62" s="99"/>
    </row>
    <row r="63" spans="2:18" s="2" customFormat="1" ht="14.25" customHeight="1" x14ac:dyDescent="0.15">
      <c r="B63" s="25"/>
      <c r="C63" s="26"/>
      <c r="D63" s="3"/>
      <c r="E63" s="67" t="s">
        <v>186</v>
      </c>
      <c r="F63" s="9"/>
      <c r="G63" s="67"/>
      <c r="H63" s="10"/>
      <c r="I63" s="67"/>
      <c r="J63" s="14"/>
      <c r="K63" s="67"/>
      <c r="L63" s="14"/>
      <c r="M63" s="69"/>
      <c r="N63" s="26"/>
      <c r="O63" s="69"/>
      <c r="P63" s="35"/>
      <c r="Q63" s="438">
        <f>COUNTA(E59:E64,G59:G64,I59:I64,K59:K64,M59:M64,O59:O64)</f>
        <v>14</v>
      </c>
      <c r="R63" s="99"/>
    </row>
    <row r="64" spans="2:18" s="2" customFormat="1" ht="14.25" customHeight="1" thickBot="1" x14ac:dyDescent="0.2">
      <c r="B64" s="30"/>
      <c r="C64" s="31"/>
      <c r="D64" s="6"/>
      <c r="E64" s="71" t="s">
        <v>187</v>
      </c>
      <c r="F64" s="15">
        <f>COUNTA(E59:E64)</f>
        <v>6</v>
      </c>
      <c r="G64" s="71"/>
      <c r="H64" s="15">
        <f>COUNTA(G59:G64)</f>
        <v>0</v>
      </c>
      <c r="I64" s="71"/>
      <c r="J64" s="15">
        <f>COUNTA(I59:I64)</f>
        <v>4</v>
      </c>
      <c r="K64" s="71"/>
      <c r="L64" s="15">
        <f>COUNTA(K59:K64)</f>
        <v>4</v>
      </c>
      <c r="M64" s="70"/>
      <c r="N64" s="15">
        <f>COUNTA(M59:M64)</f>
        <v>0</v>
      </c>
      <c r="O64" s="70"/>
      <c r="P64" s="33">
        <f>COUNTA(O59:O64)</f>
        <v>0</v>
      </c>
      <c r="Q64" s="439"/>
      <c r="R64" s="100">
        <f>F64+H64+J64+L64+N64+P64</f>
        <v>14</v>
      </c>
    </row>
    <row r="65" spans="2:18" s="2" customFormat="1" ht="14.25" customHeight="1" x14ac:dyDescent="0.15">
      <c r="B65" s="41">
        <v>11</v>
      </c>
      <c r="C65" s="42" t="s">
        <v>12</v>
      </c>
      <c r="D65" s="8">
        <v>3</v>
      </c>
      <c r="E65" s="78" t="s">
        <v>236</v>
      </c>
      <c r="F65" s="12"/>
      <c r="G65" s="78" t="s">
        <v>238</v>
      </c>
      <c r="H65" s="11"/>
      <c r="I65" s="78" t="s">
        <v>239</v>
      </c>
      <c r="J65" s="11"/>
      <c r="K65" s="78" t="s">
        <v>240</v>
      </c>
      <c r="L65" s="11"/>
      <c r="M65" s="78" t="s">
        <v>241</v>
      </c>
      <c r="N65" s="11"/>
      <c r="O65" s="96" t="s">
        <v>242</v>
      </c>
      <c r="P65" s="48"/>
      <c r="Q65" s="444"/>
      <c r="R65" s="101"/>
    </row>
    <row r="66" spans="2:18" s="2" customFormat="1" ht="14.25" customHeight="1" x14ac:dyDescent="0.15">
      <c r="B66" s="25"/>
      <c r="C66" s="26"/>
      <c r="D66" s="3"/>
      <c r="E66" s="67" t="s">
        <v>221</v>
      </c>
      <c r="F66" s="9"/>
      <c r="G66" s="67" t="s">
        <v>223</v>
      </c>
      <c r="H66" s="14"/>
      <c r="I66" s="67" t="s">
        <v>226</v>
      </c>
      <c r="J66" s="14"/>
      <c r="K66" s="67" t="s">
        <v>516</v>
      </c>
      <c r="L66" s="14"/>
      <c r="M66" s="67" t="s">
        <v>230</v>
      </c>
      <c r="N66" s="14"/>
      <c r="O66" s="93" t="s">
        <v>233</v>
      </c>
      <c r="P66" s="48"/>
      <c r="Q66" s="445"/>
      <c r="R66" s="99"/>
    </row>
    <row r="67" spans="2:18" s="2" customFormat="1" ht="14.25" customHeight="1" x14ac:dyDescent="0.15">
      <c r="B67" s="25"/>
      <c r="C67" s="26"/>
      <c r="D67" s="3"/>
      <c r="E67" s="67" t="s">
        <v>222</v>
      </c>
      <c r="F67" s="9"/>
      <c r="G67" s="67" t="s">
        <v>224</v>
      </c>
      <c r="H67" s="14"/>
      <c r="I67" s="67" t="s">
        <v>227</v>
      </c>
      <c r="J67" s="14"/>
      <c r="K67" s="67" t="s">
        <v>229</v>
      </c>
      <c r="L67" s="14"/>
      <c r="M67" s="67" t="s">
        <v>231</v>
      </c>
      <c r="N67" s="14"/>
      <c r="O67" s="93" t="s">
        <v>234</v>
      </c>
      <c r="P67" s="48"/>
      <c r="Q67" s="445"/>
      <c r="R67" s="99"/>
    </row>
    <row r="68" spans="2:18" s="2" customFormat="1" ht="14.25" customHeight="1" x14ac:dyDescent="0.15">
      <c r="B68" s="25"/>
      <c r="C68" s="26"/>
      <c r="D68" s="3"/>
      <c r="E68" s="67"/>
      <c r="F68" s="9"/>
      <c r="G68" s="67" t="s">
        <v>225</v>
      </c>
      <c r="H68" s="14"/>
      <c r="I68" s="67" t="s">
        <v>228</v>
      </c>
      <c r="J68" s="14"/>
      <c r="K68" s="67" t="s">
        <v>56</v>
      </c>
      <c r="L68" s="14"/>
      <c r="M68" s="67" t="s">
        <v>232</v>
      </c>
      <c r="N68" s="14"/>
      <c r="O68" s="93" t="s">
        <v>235</v>
      </c>
      <c r="P68" s="48"/>
      <c r="Q68" s="445"/>
      <c r="R68" s="99"/>
    </row>
    <row r="69" spans="2:18" s="2" customFormat="1" ht="14.25" customHeight="1" x14ac:dyDescent="0.15">
      <c r="B69" s="25"/>
      <c r="C69" s="26"/>
      <c r="D69" s="3"/>
      <c r="E69" s="67"/>
      <c r="F69" s="9"/>
      <c r="G69" s="67"/>
      <c r="H69" s="14"/>
      <c r="I69" s="67"/>
      <c r="J69" s="14"/>
      <c r="K69" s="67"/>
      <c r="L69" s="14"/>
      <c r="M69" s="67"/>
      <c r="N69" s="14"/>
      <c r="O69" s="93"/>
      <c r="P69" s="48"/>
      <c r="Q69" s="438">
        <f>COUNTA(E65:E70,G65:G70,I65:I70,K65:K70,M65:M70,O65:O70)</f>
        <v>23</v>
      </c>
      <c r="R69" s="99"/>
    </row>
    <row r="70" spans="2:18" s="2" customFormat="1" ht="14.25" customHeight="1" thickBot="1" x14ac:dyDescent="0.2">
      <c r="B70" s="30"/>
      <c r="C70" s="31"/>
      <c r="D70" s="6"/>
      <c r="E70" s="71"/>
      <c r="F70" s="15">
        <f>COUNTA(E65:E70)</f>
        <v>3</v>
      </c>
      <c r="G70" s="71"/>
      <c r="H70" s="15">
        <f>COUNTA(G65:G70)</f>
        <v>4</v>
      </c>
      <c r="I70" s="71"/>
      <c r="J70" s="15">
        <f>COUNTA(I65:I70)</f>
        <v>4</v>
      </c>
      <c r="K70" s="71"/>
      <c r="L70" s="15">
        <f>COUNTA(K65:K70)</f>
        <v>4</v>
      </c>
      <c r="M70" s="70"/>
      <c r="N70" s="15">
        <f>COUNTA(M65:M70)</f>
        <v>4</v>
      </c>
      <c r="O70" s="70"/>
      <c r="P70" s="33">
        <f>COUNTA(O65:O70)</f>
        <v>4</v>
      </c>
      <c r="Q70" s="439"/>
      <c r="R70" s="100">
        <f>F70+H70+J70+L70+N70+P70</f>
        <v>23</v>
      </c>
    </row>
    <row r="71" spans="2:18" s="2" customFormat="1" ht="14.25" customHeight="1" x14ac:dyDescent="0.15">
      <c r="B71" s="25">
        <v>12</v>
      </c>
      <c r="C71" s="26" t="s">
        <v>4</v>
      </c>
      <c r="D71" s="3">
        <v>3</v>
      </c>
      <c r="E71" s="67" t="s">
        <v>215</v>
      </c>
      <c r="F71" s="9"/>
      <c r="G71" s="67" t="s">
        <v>216</v>
      </c>
      <c r="H71" s="14"/>
      <c r="I71" s="67" t="s">
        <v>217</v>
      </c>
      <c r="J71" s="14"/>
      <c r="K71" s="67" t="s">
        <v>218</v>
      </c>
      <c r="L71" s="14"/>
      <c r="M71" s="67" t="s">
        <v>219</v>
      </c>
      <c r="N71" s="14"/>
      <c r="O71" s="93" t="s">
        <v>220</v>
      </c>
      <c r="P71" s="48"/>
      <c r="Q71" s="444"/>
      <c r="R71" s="101"/>
    </row>
    <row r="72" spans="2:18" s="2" customFormat="1" ht="14.25" customHeight="1" x14ac:dyDescent="0.15">
      <c r="B72" s="25"/>
      <c r="C72" s="26"/>
      <c r="D72" s="3"/>
      <c r="E72" s="67" t="s">
        <v>196</v>
      </c>
      <c r="F72" s="9"/>
      <c r="G72" s="67" t="s">
        <v>181</v>
      </c>
      <c r="H72" s="14"/>
      <c r="I72" s="67" t="s">
        <v>202</v>
      </c>
      <c r="J72" s="14"/>
      <c r="K72" s="67" t="s">
        <v>205</v>
      </c>
      <c r="L72" s="14"/>
      <c r="M72" s="67" t="s">
        <v>208</v>
      </c>
      <c r="N72" s="14"/>
      <c r="O72" s="93" t="s">
        <v>212</v>
      </c>
      <c r="P72" s="48"/>
      <c r="Q72" s="445"/>
      <c r="R72" s="99"/>
    </row>
    <row r="73" spans="2:18" s="2" customFormat="1" ht="14.25" customHeight="1" x14ac:dyDescent="0.15">
      <c r="B73" s="25"/>
      <c r="C73" s="26"/>
      <c r="D73" s="3"/>
      <c r="E73" s="67" t="s">
        <v>197</v>
      </c>
      <c r="F73" s="9"/>
      <c r="G73" s="67" t="s">
        <v>198</v>
      </c>
      <c r="H73" s="14"/>
      <c r="I73" s="67" t="s">
        <v>203</v>
      </c>
      <c r="J73" s="14"/>
      <c r="K73" s="67" t="s">
        <v>206</v>
      </c>
      <c r="L73" s="14"/>
      <c r="M73" s="67" t="s">
        <v>209</v>
      </c>
      <c r="N73" s="14"/>
      <c r="O73" s="93" t="s">
        <v>213</v>
      </c>
      <c r="P73" s="48"/>
      <c r="Q73" s="445"/>
      <c r="R73" s="99"/>
    </row>
    <row r="74" spans="2:18" s="2" customFormat="1" ht="14.25" customHeight="1" x14ac:dyDescent="0.15">
      <c r="B74" s="25"/>
      <c r="C74" s="26"/>
      <c r="D74" s="3"/>
      <c r="E74" s="67"/>
      <c r="F74" s="9"/>
      <c r="G74" s="67" t="s">
        <v>199</v>
      </c>
      <c r="H74" s="14"/>
      <c r="I74" s="67" t="s">
        <v>204</v>
      </c>
      <c r="J74" s="14"/>
      <c r="K74" s="67" t="s">
        <v>207</v>
      </c>
      <c r="L74" s="14"/>
      <c r="M74" s="67" t="s">
        <v>210</v>
      </c>
      <c r="N74" s="14"/>
      <c r="O74" s="93" t="s">
        <v>214</v>
      </c>
      <c r="P74" s="48"/>
      <c r="Q74" s="445"/>
      <c r="R74" s="99"/>
    </row>
    <row r="75" spans="2:18" s="2" customFormat="1" ht="14.25" customHeight="1" x14ac:dyDescent="0.15">
      <c r="B75" s="25"/>
      <c r="C75" s="26"/>
      <c r="D75" s="3"/>
      <c r="E75" s="67"/>
      <c r="F75" s="9"/>
      <c r="G75" s="67" t="s">
        <v>200</v>
      </c>
      <c r="H75" s="14"/>
      <c r="I75" s="67"/>
      <c r="J75" s="14"/>
      <c r="K75" s="67"/>
      <c r="L75" s="14"/>
      <c r="M75" s="67" t="s">
        <v>211</v>
      </c>
      <c r="N75" s="14"/>
      <c r="O75" s="93"/>
      <c r="P75" s="48"/>
      <c r="Q75" s="438">
        <f>COUNTA(E71:E76,G71:G76,I71:I76,K71:K76,M71:M76,O71:O76)</f>
        <v>26</v>
      </c>
      <c r="R75" s="99"/>
    </row>
    <row r="76" spans="2:18" s="2" customFormat="1" ht="14.25" customHeight="1" thickBot="1" x14ac:dyDescent="0.2">
      <c r="B76" s="30"/>
      <c r="C76" s="31"/>
      <c r="D76" s="6"/>
      <c r="E76" s="71"/>
      <c r="F76" s="15">
        <f>COUNTA(E71:E76)</f>
        <v>3</v>
      </c>
      <c r="G76" s="71" t="s">
        <v>201</v>
      </c>
      <c r="H76" s="15">
        <f>COUNTA(G71:G76)</f>
        <v>6</v>
      </c>
      <c r="I76" s="71"/>
      <c r="J76" s="15">
        <f>COUNTA(I71:I76)</f>
        <v>4</v>
      </c>
      <c r="K76" s="71"/>
      <c r="L76" s="15">
        <f>COUNTA(K71:K76)</f>
        <v>4</v>
      </c>
      <c r="M76" s="71"/>
      <c r="N76" s="15">
        <f>COUNTA(M71:M76)</f>
        <v>5</v>
      </c>
      <c r="O76" s="86"/>
      <c r="P76" s="33">
        <f>COUNTA(O71:O76)</f>
        <v>4</v>
      </c>
      <c r="Q76" s="439"/>
      <c r="R76" s="100">
        <f>F76+H76+J76+L76+N76+P76</f>
        <v>26</v>
      </c>
    </row>
    <row r="77" spans="2:18" s="2" customFormat="1" ht="14.25" customHeight="1" x14ac:dyDescent="0.15">
      <c r="B77" s="25">
        <v>13</v>
      </c>
      <c r="C77" s="26" t="s">
        <v>11</v>
      </c>
      <c r="D77" s="3">
        <v>3</v>
      </c>
      <c r="E77" s="67" t="s">
        <v>256</v>
      </c>
      <c r="F77" s="9"/>
      <c r="G77" s="67" t="s">
        <v>257</v>
      </c>
      <c r="H77" s="14"/>
      <c r="I77" s="67" t="s">
        <v>258</v>
      </c>
      <c r="J77" s="14"/>
      <c r="K77" s="67" t="s">
        <v>259</v>
      </c>
      <c r="L77" s="14"/>
      <c r="M77" s="69"/>
      <c r="N77" s="26"/>
      <c r="O77" s="93" t="s">
        <v>260</v>
      </c>
      <c r="P77" s="35"/>
      <c r="Q77" s="440"/>
      <c r="R77" s="101"/>
    </row>
    <row r="78" spans="2:18" s="2" customFormat="1" ht="14.25" customHeight="1" x14ac:dyDescent="0.15">
      <c r="B78" s="25"/>
      <c r="C78" s="26"/>
      <c r="D78" s="3"/>
      <c r="E78" s="67" t="s">
        <v>243</v>
      </c>
      <c r="F78" s="9"/>
      <c r="G78" s="67" t="s">
        <v>247</v>
      </c>
      <c r="H78" s="14"/>
      <c r="I78" s="67" t="s">
        <v>249</v>
      </c>
      <c r="J78" s="14"/>
      <c r="K78" s="67" t="s">
        <v>252</v>
      </c>
      <c r="L78" s="14"/>
      <c r="M78" s="69"/>
      <c r="N78" s="26"/>
      <c r="O78" s="93" t="s">
        <v>252</v>
      </c>
      <c r="P78" s="35"/>
      <c r="Q78" s="441"/>
      <c r="R78" s="99"/>
    </row>
    <row r="79" spans="2:18" s="2" customFormat="1" ht="14.25" customHeight="1" x14ac:dyDescent="0.15">
      <c r="B79" s="25"/>
      <c r="C79" s="26"/>
      <c r="D79" s="3"/>
      <c r="E79" s="67" t="s">
        <v>244</v>
      </c>
      <c r="F79" s="9"/>
      <c r="G79" s="67" t="s">
        <v>244</v>
      </c>
      <c r="H79" s="14"/>
      <c r="I79" s="67" t="s">
        <v>250</v>
      </c>
      <c r="J79" s="14"/>
      <c r="K79" s="67" t="s">
        <v>253</v>
      </c>
      <c r="L79" s="14"/>
      <c r="M79" s="69"/>
      <c r="N79" s="26"/>
      <c r="O79" s="93" t="s">
        <v>255</v>
      </c>
      <c r="P79" s="35"/>
      <c r="Q79" s="441"/>
      <c r="R79" s="99"/>
    </row>
    <row r="80" spans="2:18" s="2" customFormat="1" ht="14.25" customHeight="1" x14ac:dyDescent="0.15">
      <c r="B80" s="25"/>
      <c r="C80" s="26"/>
      <c r="D80" s="3"/>
      <c r="E80" s="67" t="s">
        <v>245</v>
      </c>
      <c r="F80" s="9"/>
      <c r="G80" s="67" t="s">
        <v>248</v>
      </c>
      <c r="H80" s="14"/>
      <c r="I80" s="67" t="s">
        <v>251</v>
      </c>
      <c r="J80" s="14"/>
      <c r="K80" s="67" t="s">
        <v>254</v>
      </c>
      <c r="L80" s="14"/>
      <c r="M80" s="69"/>
      <c r="N80" s="26"/>
      <c r="O80" s="93" t="s">
        <v>247</v>
      </c>
      <c r="P80" s="35"/>
      <c r="Q80" s="441"/>
      <c r="R80" s="99"/>
    </row>
    <row r="81" spans="2:18" s="2" customFormat="1" ht="14.25" customHeight="1" x14ac:dyDescent="0.15">
      <c r="B81" s="25"/>
      <c r="C81" s="26"/>
      <c r="D81" s="3"/>
      <c r="E81" s="67" t="s">
        <v>246</v>
      </c>
      <c r="F81" s="9"/>
      <c r="G81" s="67" t="s">
        <v>243</v>
      </c>
      <c r="H81" s="14"/>
      <c r="I81" s="67"/>
      <c r="J81" s="14"/>
      <c r="K81" s="67"/>
      <c r="L81" s="14"/>
      <c r="M81" s="69"/>
      <c r="N81" s="26"/>
      <c r="O81" s="93"/>
      <c r="P81" s="35"/>
      <c r="Q81" s="438">
        <f>COUNTA(E77:E82,G77:G82,I77:I82,K77:K82,M77:M82,O77:O82)</f>
        <v>22</v>
      </c>
      <c r="R81" s="99"/>
    </row>
    <row r="82" spans="2:18" s="2" customFormat="1" ht="14.25" customHeight="1" thickBot="1" x14ac:dyDescent="0.2">
      <c r="B82" s="30"/>
      <c r="C82" s="31"/>
      <c r="D82" s="6"/>
      <c r="E82" s="71"/>
      <c r="F82" s="15">
        <f>COUNTA(E77:E82)</f>
        <v>5</v>
      </c>
      <c r="G82" s="71"/>
      <c r="H82" s="15">
        <f>COUNTA(G77:G82)</f>
        <v>5</v>
      </c>
      <c r="I82" s="71"/>
      <c r="J82" s="15">
        <f>COUNTA(I77:I82)</f>
        <v>4</v>
      </c>
      <c r="K82" s="71"/>
      <c r="L82" s="15">
        <f>COUNTA(K77:K82)</f>
        <v>4</v>
      </c>
      <c r="M82" s="70"/>
      <c r="N82" s="15">
        <f>COUNTA(M77:M82)</f>
        <v>0</v>
      </c>
      <c r="O82" s="70"/>
      <c r="P82" s="33">
        <f>COUNTA(O77:O82)</f>
        <v>4</v>
      </c>
      <c r="Q82" s="439"/>
      <c r="R82" s="100">
        <f>F82+H82+J82+L82+N82+P82</f>
        <v>22</v>
      </c>
    </row>
    <row r="83" spans="2:18" s="2" customFormat="1" ht="14.25" customHeight="1" x14ac:dyDescent="0.15">
      <c r="B83" s="25">
        <v>14</v>
      </c>
      <c r="C83" s="56" t="s">
        <v>14</v>
      </c>
      <c r="D83" s="3">
        <v>4</v>
      </c>
      <c r="E83" s="79"/>
      <c r="F83" s="36"/>
      <c r="G83" s="79"/>
      <c r="H83" s="56"/>
      <c r="I83" s="79"/>
      <c r="J83" s="56"/>
      <c r="K83" s="79"/>
      <c r="L83" s="56"/>
      <c r="M83" s="79"/>
      <c r="N83" s="56"/>
      <c r="O83" s="82" t="s">
        <v>264</v>
      </c>
      <c r="P83" s="35"/>
      <c r="Q83" s="440"/>
      <c r="R83" s="101"/>
    </row>
    <row r="84" spans="2:18" s="2" customFormat="1" ht="14.25" customHeight="1" x14ac:dyDescent="0.15">
      <c r="B84" s="25"/>
      <c r="C84" s="56"/>
      <c r="D84" s="3"/>
      <c r="E84" s="79"/>
      <c r="F84" s="36"/>
      <c r="G84" s="79"/>
      <c r="H84" s="56"/>
      <c r="I84" s="79"/>
      <c r="J84" s="56"/>
      <c r="K84" s="79"/>
      <c r="L84" s="56"/>
      <c r="M84" s="79"/>
      <c r="N84" s="56"/>
      <c r="O84" s="82" t="s">
        <v>261</v>
      </c>
      <c r="P84" s="35"/>
      <c r="Q84" s="441"/>
      <c r="R84" s="99"/>
    </row>
    <row r="85" spans="2:18" s="2" customFormat="1" ht="14.25" customHeight="1" x14ac:dyDescent="0.15">
      <c r="B85" s="25"/>
      <c r="C85" s="56"/>
      <c r="D85" s="3"/>
      <c r="E85" s="79"/>
      <c r="F85" s="36"/>
      <c r="G85" s="79"/>
      <c r="H85" s="56"/>
      <c r="I85" s="79"/>
      <c r="J85" s="56"/>
      <c r="K85" s="79"/>
      <c r="L85" s="56"/>
      <c r="M85" s="79"/>
      <c r="N85" s="56"/>
      <c r="O85" s="82" t="s">
        <v>262</v>
      </c>
      <c r="P85" s="35"/>
      <c r="Q85" s="441"/>
      <c r="R85" s="99"/>
    </row>
    <row r="86" spans="2:18" s="2" customFormat="1" ht="14.25" customHeight="1" x14ac:dyDescent="0.15">
      <c r="B86" s="57"/>
      <c r="C86" s="56"/>
      <c r="D86" s="3"/>
      <c r="E86" s="79"/>
      <c r="F86" s="36"/>
      <c r="G86" s="79"/>
      <c r="H86" s="56"/>
      <c r="I86" s="79"/>
      <c r="J86" s="56"/>
      <c r="K86" s="79"/>
      <c r="L86" s="56"/>
      <c r="M86" s="79"/>
      <c r="N86" s="56"/>
      <c r="O86" s="82" t="s">
        <v>263</v>
      </c>
      <c r="P86" s="35"/>
      <c r="Q86" s="441"/>
      <c r="R86" s="99"/>
    </row>
    <row r="87" spans="2:18" s="2" customFormat="1" ht="14.25" customHeight="1" x14ac:dyDescent="0.15">
      <c r="B87" s="57"/>
      <c r="C87" s="56"/>
      <c r="D87" s="3"/>
      <c r="E87" s="79"/>
      <c r="F87" s="36"/>
      <c r="G87" s="79"/>
      <c r="H87" s="56"/>
      <c r="I87" s="79"/>
      <c r="J87" s="56"/>
      <c r="K87" s="79"/>
      <c r="L87" s="56"/>
      <c r="M87" s="79"/>
      <c r="N87" s="56"/>
      <c r="O87" s="82"/>
      <c r="P87" s="35"/>
      <c r="Q87" s="438">
        <f>COUNTA(E83:E88,G83:G88,I83:I88,K83:K88,M83:M88,O83:O88)</f>
        <v>4</v>
      </c>
      <c r="R87" s="99"/>
    </row>
    <row r="88" spans="2:18" s="2" customFormat="1" ht="14.25" customHeight="1" thickBot="1" x14ac:dyDescent="0.2">
      <c r="B88" s="57"/>
      <c r="C88" s="56"/>
      <c r="D88" s="3"/>
      <c r="E88" s="79"/>
      <c r="F88" s="9">
        <f>COUNTA(E83:E88)</f>
        <v>0</v>
      </c>
      <c r="G88" s="81"/>
      <c r="H88" s="9">
        <f>COUNTA(G83:G88)</f>
        <v>0</v>
      </c>
      <c r="I88" s="81"/>
      <c r="J88" s="9">
        <f>COUNTA(I83:I88)</f>
        <v>0</v>
      </c>
      <c r="K88" s="81"/>
      <c r="L88" s="9">
        <f>COUNTA(K83:K88)</f>
        <v>0</v>
      </c>
      <c r="M88" s="79"/>
      <c r="N88" s="9">
        <f>COUNTA(M83:M88)</f>
        <v>0</v>
      </c>
      <c r="O88" s="79"/>
      <c r="P88" s="33">
        <f>COUNTA(O83:O88)</f>
        <v>4</v>
      </c>
      <c r="Q88" s="439"/>
      <c r="R88" s="100">
        <f>F88+H88+J88+L88+N88+P88</f>
        <v>4</v>
      </c>
    </row>
    <row r="89" spans="2:18" s="2" customFormat="1" ht="14.25" customHeight="1" x14ac:dyDescent="0.15">
      <c r="B89" s="58">
        <v>15</v>
      </c>
      <c r="C89" s="59" t="s">
        <v>287</v>
      </c>
      <c r="D89" s="8">
        <v>4</v>
      </c>
      <c r="E89" s="80" t="s">
        <v>286</v>
      </c>
      <c r="F89" s="12"/>
      <c r="G89" s="88" t="s">
        <v>281</v>
      </c>
      <c r="H89" s="60"/>
      <c r="I89" s="88" t="s">
        <v>282</v>
      </c>
      <c r="J89" s="60"/>
      <c r="K89" s="88" t="s">
        <v>285</v>
      </c>
      <c r="L89" s="60"/>
      <c r="M89" s="88" t="s">
        <v>284</v>
      </c>
      <c r="N89" s="60"/>
      <c r="O89" s="97" t="s">
        <v>283</v>
      </c>
      <c r="P89" s="29"/>
      <c r="Q89" s="437"/>
      <c r="R89" s="101"/>
    </row>
    <row r="90" spans="2:18" s="2" customFormat="1" ht="14.25" customHeight="1" x14ac:dyDescent="0.15">
      <c r="B90" s="57"/>
      <c r="C90" s="61"/>
      <c r="D90" s="16"/>
      <c r="E90" s="81" t="s">
        <v>265</v>
      </c>
      <c r="F90" s="9"/>
      <c r="G90" s="89" t="s">
        <v>73</v>
      </c>
      <c r="H90" s="22"/>
      <c r="I90" s="89" t="s">
        <v>271</v>
      </c>
      <c r="J90" s="22"/>
      <c r="K90" s="89" t="s">
        <v>274</v>
      </c>
      <c r="L90" s="23"/>
      <c r="M90" s="89" t="s">
        <v>221</v>
      </c>
      <c r="N90" s="23"/>
      <c r="O90" s="82" t="s">
        <v>278</v>
      </c>
      <c r="P90" s="24"/>
      <c r="Q90" s="449"/>
      <c r="R90" s="99"/>
    </row>
    <row r="91" spans="2:18" s="2" customFormat="1" ht="14.25" customHeight="1" x14ac:dyDescent="0.15">
      <c r="B91" s="57"/>
      <c r="C91" s="62"/>
      <c r="D91" s="16"/>
      <c r="E91" s="82" t="s">
        <v>266</v>
      </c>
      <c r="F91" s="21"/>
      <c r="G91" s="82" t="s">
        <v>268</v>
      </c>
      <c r="H91" s="62"/>
      <c r="I91" s="82" t="s">
        <v>272</v>
      </c>
      <c r="J91" s="62"/>
      <c r="K91" s="82" t="s">
        <v>275</v>
      </c>
      <c r="L91" s="62"/>
      <c r="M91" s="82" t="s">
        <v>30</v>
      </c>
      <c r="N91" s="62"/>
      <c r="O91" s="82" t="s">
        <v>279</v>
      </c>
      <c r="P91" s="63"/>
      <c r="Q91" s="450"/>
      <c r="R91" s="99"/>
    </row>
    <row r="92" spans="2:18" s="2" customFormat="1" ht="14.25" customHeight="1" x14ac:dyDescent="0.15">
      <c r="B92" s="57"/>
      <c r="C92" s="62"/>
      <c r="D92" s="16"/>
      <c r="E92" s="82" t="s">
        <v>237</v>
      </c>
      <c r="F92" s="21"/>
      <c r="G92" s="82" t="s">
        <v>269</v>
      </c>
      <c r="H92" s="62"/>
      <c r="I92" s="82" t="s">
        <v>273</v>
      </c>
      <c r="J92" s="62"/>
      <c r="K92" s="82" t="s">
        <v>276</v>
      </c>
      <c r="L92" s="62"/>
      <c r="M92" s="82" t="s">
        <v>277</v>
      </c>
      <c r="N92" s="62"/>
      <c r="O92" s="82" t="s">
        <v>280</v>
      </c>
      <c r="P92" s="63"/>
      <c r="Q92" s="450"/>
      <c r="R92" s="99"/>
    </row>
    <row r="93" spans="2:18" s="2" customFormat="1" ht="14.25" customHeight="1" x14ac:dyDescent="0.15">
      <c r="B93" s="57"/>
      <c r="C93" s="62"/>
      <c r="D93" s="18"/>
      <c r="E93" s="82" t="s">
        <v>267</v>
      </c>
      <c r="F93" s="21"/>
      <c r="G93" s="82" t="s">
        <v>139</v>
      </c>
      <c r="H93" s="62"/>
      <c r="I93" s="82"/>
      <c r="J93" s="62"/>
      <c r="K93" s="82" t="s">
        <v>187</v>
      </c>
      <c r="L93" s="62"/>
      <c r="M93" s="82" t="s">
        <v>203</v>
      </c>
      <c r="N93" s="62"/>
      <c r="O93" s="82"/>
      <c r="P93" s="62"/>
      <c r="Q93" s="438">
        <f>COUNTA(E89:E94,G89:G94,I89:I94,K89:K94,M89:M94,O89:O94)</f>
        <v>29</v>
      </c>
      <c r="R93" s="99"/>
    </row>
    <row r="94" spans="2:18" s="2" customFormat="1" ht="14.25" customHeight="1" thickBot="1" x14ac:dyDescent="0.2">
      <c r="B94" s="64"/>
      <c r="C94" s="65"/>
      <c r="D94" s="19"/>
      <c r="E94" s="83"/>
      <c r="F94" s="15">
        <f>COUNTA(E89:E94)</f>
        <v>5</v>
      </c>
      <c r="G94" s="83" t="s">
        <v>270</v>
      </c>
      <c r="H94" s="15">
        <f>COUNTA(G89:G94)</f>
        <v>6</v>
      </c>
      <c r="I94" s="83"/>
      <c r="J94" s="15">
        <f>COUNTA(I89:I94)</f>
        <v>4</v>
      </c>
      <c r="K94" s="83"/>
      <c r="L94" s="15">
        <f>COUNTA(K89:K94)</f>
        <v>5</v>
      </c>
      <c r="M94" s="83"/>
      <c r="N94" s="15">
        <f>COUNTA(M89:M94)</f>
        <v>5</v>
      </c>
      <c r="O94" s="83"/>
      <c r="P94" s="15">
        <f>COUNTA(O89:O94)</f>
        <v>4</v>
      </c>
      <c r="Q94" s="439"/>
      <c r="R94" s="100">
        <f>F94+H94+J94+L94+N94+P94</f>
        <v>29</v>
      </c>
    </row>
    <row r="95" spans="2:18" ht="21.75" customHeight="1" x14ac:dyDescent="0.15">
      <c r="B95" s="488" t="s">
        <v>468</v>
      </c>
      <c r="C95" s="489"/>
      <c r="D95" s="490"/>
      <c r="E95" s="179">
        <f>COUNTA(E5:E94)</f>
        <v>55</v>
      </c>
      <c r="F95" s="170"/>
      <c r="G95" s="180">
        <f t="shared" ref="G95" si="0">COUNTA(G5:G94)</f>
        <v>49</v>
      </c>
      <c r="H95" s="181"/>
      <c r="I95" s="180">
        <f t="shared" ref="I95" si="1">COUNTA(I5:I94)</f>
        <v>49</v>
      </c>
      <c r="J95" s="181"/>
      <c r="K95" s="180">
        <f t="shared" ref="K95" si="2">COUNTA(K5:K94)</f>
        <v>52</v>
      </c>
      <c r="L95" s="181"/>
      <c r="M95" s="180">
        <f t="shared" ref="M95" si="3">COUNTA(M5:M94)</f>
        <v>41</v>
      </c>
      <c r="N95" s="181"/>
      <c r="O95" s="180">
        <f t="shared" ref="O95" si="4">COUNTA(O5:O94)</f>
        <v>47</v>
      </c>
      <c r="P95" s="182"/>
      <c r="Q95" s="185"/>
      <c r="R95" s="186"/>
    </row>
    <row r="96" spans="2:18" ht="14.25" thickBot="1" x14ac:dyDescent="0.2">
      <c r="B96" s="491" t="s">
        <v>467</v>
      </c>
      <c r="C96" s="492"/>
      <c r="D96" s="493"/>
      <c r="E96" s="171"/>
      <c r="F96" s="172">
        <f>SUM(F10:F94)</f>
        <v>55</v>
      </c>
      <c r="G96" s="173"/>
      <c r="H96" s="172">
        <f>SUM(H10:H94)</f>
        <v>49</v>
      </c>
      <c r="I96" s="173"/>
      <c r="J96" s="172">
        <f>SUM(J10:J94)</f>
        <v>49</v>
      </c>
      <c r="K96" s="173"/>
      <c r="L96" s="172">
        <f>SUM(L10:L94)</f>
        <v>52</v>
      </c>
      <c r="M96" s="173"/>
      <c r="N96" s="172">
        <f>SUM(N10:N94)</f>
        <v>41</v>
      </c>
      <c r="O96" s="173"/>
      <c r="P96" s="183">
        <f>SUM(P10:P94)</f>
        <v>47</v>
      </c>
      <c r="Q96" s="163"/>
      <c r="R96" s="187">
        <f>SUM(R10:R95)</f>
        <v>293</v>
      </c>
    </row>
    <row r="97" spans="2:18" ht="14.25" thickBot="1" x14ac:dyDescent="0.2">
      <c r="B97" s="494" t="s">
        <v>471</v>
      </c>
      <c r="C97" s="495"/>
      <c r="D97" s="496"/>
      <c r="E97" s="483">
        <f>F96+H96+J96+L96+N96+P96</f>
        <v>293</v>
      </c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184"/>
      <c r="R97" s="167"/>
    </row>
  </sheetData>
  <sortState ref="C5:J17">
    <sortCondition ref="D5:D17"/>
  </sortState>
  <mergeCells count="6">
    <mergeCell ref="E97:P97"/>
    <mergeCell ref="Q4:R4"/>
    <mergeCell ref="C2:I2"/>
    <mergeCell ref="B95:D95"/>
    <mergeCell ref="B96:D96"/>
    <mergeCell ref="B97:D97"/>
  </mergeCells>
  <phoneticPr fontId="1"/>
  <pageMargins left="0.19685039370078741" right="0.19685039370078741" top="0.39370078740157483" bottom="0.39370078740157483" header="0.19685039370078741" footer="0.19685039370078741"/>
  <pageSetup paperSize="9" scale="80" orientation="landscape" horizontalDpi="4294967293" verticalDpi="0" r:id="rId1"/>
  <headerFooter>
    <oddHeader>&amp;L&amp;F/&amp;A</oddHeader>
    <oddFooter>&amp;C&amp;P/&amp;N&amp;R&amp;D/&amp;T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105"/>
  <sheetViews>
    <sheetView topLeftCell="B1" zoomScale="90" zoomScaleNormal="90" workbookViewId="0">
      <pane xSplit="2" ySplit="4" topLeftCell="D5" activePane="bottomRight" state="frozen"/>
      <selection activeCell="T89" sqref="T89"/>
      <selection pane="topRight" activeCell="T89" sqref="T89"/>
      <selection pane="bottomLeft" activeCell="T89" sqref="T89"/>
      <selection pane="bottomRight" activeCell="S105" sqref="S105:T105"/>
    </sheetView>
  </sheetViews>
  <sheetFormatPr defaultRowHeight="13.5" x14ac:dyDescent="0.15"/>
  <cols>
    <col min="1" max="1" width="1.25" customWidth="1"/>
    <col min="2" max="2" width="3.125" style="1" customWidth="1"/>
    <col min="3" max="3" width="12.25" customWidth="1"/>
    <col min="4" max="4" width="4.25" style="1" customWidth="1"/>
    <col min="5" max="5" width="16.125" style="66" customWidth="1"/>
    <col min="6" max="6" width="3.625" style="4" customWidth="1"/>
    <col min="7" max="7" width="16.125" style="66" customWidth="1"/>
    <col min="8" max="8" width="3.625" style="110" customWidth="1"/>
    <col min="9" max="9" width="16.125" style="66" customWidth="1"/>
    <col min="10" max="10" width="3.625" style="110" customWidth="1"/>
    <col min="11" max="11" width="16.125" style="66" customWidth="1"/>
    <col min="12" max="12" width="3.625" style="110" customWidth="1"/>
    <col min="13" max="13" width="16.125" style="66" customWidth="1"/>
    <col min="14" max="14" width="3.625" style="110" customWidth="1"/>
    <col min="15" max="15" width="16.125" style="66" customWidth="1"/>
    <col min="16" max="16" width="3.625" style="110" customWidth="1"/>
    <col min="17" max="20" width="4.625" customWidth="1"/>
  </cols>
  <sheetData>
    <row r="1" spans="2:20" ht="13.5" customHeight="1" x14ac:dyDescent="0.2"/>
    <row r="2" spans="2:20" ht="24" x14ac:dyDescent="0.15">
      <c r="C2" s="487" t="s">
        <v>561</v>
      </c>
      <c r="D2" s="487"/>
      <c r="E2" s="487"/>
      <c r="F2" s="487"/>
      <c r="G2" s="487"/>
      <c r="H2" s="487"/>
      <c r="I2" s="487"/>
    </row>
    <row r="3" spans="2:20" ht="13.5" customHeight="1" thickBot="1" x14ac:dyDescent="0.25">
      <c r="C3" s="191"/>
      <c r="D3" s="191"/>
      <c r="E3" s="191"/>
      <c r="F3" s="191"/>
      <c r="G3" s="191"/>
      <c r="H3" s="191"/>
      <c r="I3" s="191"/>
    </row>
    <row r="4" spans="2:20" ht="21" customHeight="1" thickBot="1" x14ac:dyDescent="0.2">
      <c r="B4" s="102"/>
      <c r="C4" s="103" t="s">
        <v>288</v>
      </c>
      <c r="D4" s="103" t="s">
        <v>289</v>
      </c>
      <c r="E4" s="190">
        <v>42763</v>
      </c>
      <c r="F4" s="111"/>
      <c r="G4" s="112">
        <v>42791</v>
      </c>
      <c r="H4" s="113"/>
      <c r="I4" s="106">
        <v>42812</v>
      </c>
      <c r="J4" s="111"/>
      <c r="K4" s="106">
        <v>42847</v>
      </c>
      <c r="L4" s="111"/>
      <c r="M4" s="106">
        <v>42875</v>
      </c>
      <c r="N4" s="114"/>
      <c r="O4" s="106">
        <v>42910</v>
      </c>
      <c r="P4" s="114"/>
      <c r="Q4" s="534" t="s">
        <v>465</v>
      </c>
      <c r="R4" s="535"/>
      <c r="S4" s="523" t="s">
        <v>558</v>
      </c>
      <c r="T4" s="524"/>
    </row>
    <row r="5" spans="2:20" ht="14.25" customHeight="1" x14ac:dyDescent="0.15">
      <c r="B5" s="529">
        <v>1</v>
      </c>
      <c r="C5" s="533" t="s">
        <v>5</v>
      </c>
      <c r="D5" s="532">
        <v>1</v>
      </c>
      <c r="E5" s="209" t="s">
        <v>290</v>
      </c>
      <c r="F5" s="210"/>
      <c r="G5" s="211" t="s">
        <v>291</v>
      </c>
      <c r="H5" s="212"/>
      <c r="I5" s="213" t="s">
        <v>292</v>
      </c>
      <c r="J5" s="214"/>
      <c r="K5" s="507"/>
      <c r="L5" s="215"/>
      <c r="M5" s="507"/>
      <c r="N5" s="216"/>
      <c r="O5" s="213" t="s">
        <v>517</v>
      </c>
      <c r="P5" s="216"/>
      <c r="Q5" s="217"/>
      <c r="R5" s="218"/>
      <c r="S5" s="217"/>
      <c r="T5" s="219"/>
    </row>
    <row r="6" spans="2:20" ht="14.25" customHeight="1" x14ac:dyDescent="0.15">
      <c r="B6" s="499"/>
      <c r="C6" s="526"/>
      <c r="D6" s="503"/>
      <c r="E6" s="115" t="s">
        <v>293</v>
      </c>
      <c r="F6" s="116"/>
      <c r="G6" s="117" t="s">
        <v>294</v>
      </c>
      <c r="H6" s="118"/>
      <c r="I6" s="119" t="s">
        <v>295</v>
      </c>
      <c r="J6" s="120"/>
      <c r="K6" s="497"/>
      <c r="L6" s="27"/>
      <c r="M6" s="497"/>
      <c r="N6" s="121"/>
      <c r="O6" s="119" t="s">
        <v>518</v>
      </c>
      <c r="P6" s="121"/>
      <c r="Q6" s="123"/>
      <c r="R6" s="165"/>
      <c r="S6" s="123"/>
      <c r="T6" s="169"/>
    </row>
    <row r="7" spans="2:20" ht="14.25" customHeight="1" x14ac:dyDescent="0.15">
      <c r="B7" s="499"/>
      <c r="C7" s="526"/>
      <c r="D7" s="503"/>
      <c r="E7" s="115" t="s">
        <v>296</v>
      </c>
      <c r="F7" s="116"/>
      <c r="G7" s="117" t="s">
        <v>297</v>
      </c>
      <c r="H7" s="118"/>
      <c r="I7" s="119" t="s">
        <v>298</v>
      </c>
      <c r="J7" s="120"/>
      <c r="K7" s="497"/>
      <c r="L7" s="27"/>
      <c r="M7" s="497"/>
      <c r="N7" s="121"/>
      <c r="O7" s="119" t="s">
        <v>519</v>
      </c>
      <c r="P7" s="121"/>
      <c r="Q7" s="123"/>
      <c r="R7" s="165"/>
      <c r="S7" s="123"/>
      <c r="T7" s="169"/>
    </row>
    <row r="8" spans="2:20" ht="14.25" customHeight="1" x14ac:dyDescent="0.15">
      <c r="B8" s="499"/>
      <c r="C8" s="526"/>
      <c r="D8" s="503"/>
      <c r="E8" s="115" t="s">
        <v>299</v>
      </c>
      <c r="F8" s="116"/>
      <c r="G8" s="117" t="s">
        <v>300</v>
      </c>
      <c r="H8" s="118"/>
      <c r="I8" s="119" t="s">
        <v>274</v>
      </c>
      <c r="J8" s="120"/>
      <c r="K8" s="497"/>
      <c r="L8" s="27"/>
      <c r="M8" s="497"/>
      <c r="N8" s="121"/>
      <c r="O8" s="119" t="s">
        <v>520</v>
      </c>
      <c r="P8" s="121"/>
      <c r="Q8" s="123"/>
      <c r="R8" s="165"/>
      <c r="S8" s="123"/>
      <c r="T8" s="169"/>
    </row>
    <row r="9" spans="2:20" ht="14.25" customHeight="1" x14ac:dyDescent="0.15">
      <c r="B9" s="499"/>
      <c r="C9" s="526"/>
      <c r="D9" s="503"/>
      <c r="E9" s="115"/>
      <c r="F9" s="116"/>
      <c r="G9" s="117"/>
      <c r="H9" s="118"/>
      <c r="I9" s="119" t="s">
        <v>301</v>
      </c>
      <c r="J9" s="120"/>
      <c r="K9" s="497"/>
      <c r="L9" s="27"/>
      <c r="M9" s="497"/>
      <c r="N9" s="121"/>
      <c r="O9" s="119"/>
      <c r="P9" s="121"/>
      <c r="Q9" s="123">
        <f>COUNTA(E5:E10,G5:G10,I5:I10,K5:K10,M5:M10,O5:O10)</f>
        <v>18</v>
      </c>
      <c r="R9" s="165"/>
      <c r="S9" s="123"/>
      <c r="T9" s="169"/>
    </row>
    <row r="10" spans="2:20" ht="14.25" customHeight="1" thickBot="1" x14ac:dyDescent="0.2">
      <c r="B10" s="525"/>
      <c r="C10" s="527"/>
      <c r="D10" s="528"/>
      <c r="E10" s="220"/>
      <c r="F10" s="221">
        <f>COUNTA(E5:E10)</f>
        <v>4</v>
      </c>
      <c r="G10" s="222"/>
      <c r="H10" s="221">
        <f>COUNTA(G5:G10)</f>
        <v>4</v>
      </c>
      <c r="I10" s="223" t="s">
        <v>302</v>
      </c>
      <c r="J10" s="221">
        <f>COUNTA(I5:I10)</f>
        <v>6</v>
      </c>
      <c r="K10" s="498"/>
      <c r="L10" s="221">
        <f>COUNTA(K5:K10)</f>
        <v>0</v>
      </c>
      <c r="M10" s="498"/>
      <c r="N10" s="221">
        <f>COUNTA(M5:M10)</f>
        <v>0</v>
      </c>
      <c r="O10" s="223"/>
      <c r="P10" s="221">
        <f>COUNTA(O5:O10)</f>
        <v>4</v>
      </c>
      <c r="Q10" s="163"/>
      <c r="R10" s="224">
        <f>F10+H10+J10+L10+N10+P10</f>
        <v>18</v>
      </c>
      <c r="S10" s="163"/>
      <c r="T10" s="225">
        <f>'2016 07-12'!R10+'2017 01-06'!R10</f>
        <v>42</v>
      </c>
    </row>
    <row r="11" spans="2:20" ht="14.25" customHeight="1" x14ac:dyDescent="0.15">
      <c r="B11" s="529">
        <v>2</v>
      </c>
      <c r="C11" s="533" t="s">
        <v>2</v>
      </c>
      <c r="D11" s="532">
        <v>1</v>
      </c>
      <c r="E11" s="209" t="s">
        <v>303</v>
      </c>
      <c r="F11" s="210"/>
      <c r="G11" s="211" t="s">
        <v>304</v>
      </c>
      <c r="H11" s="212"/>
      <c r="I11" s="507"/>
      <c r="J11" s="215"/>
      <c r="K11" s="213" t="s">
        <v>305</v>
      </c>
      <c r="L11" s="214"/>
      <c r="M11" s="115" t="s">
        <v>473</v>
      </c>
      <c r="N11" s="216"/>
      <c r="O11" s="213" t="s">
        <v>521</v>
      </c>
      <c r="P11" s="216"/>
      <c r="Q11" s="217"/>
      <c r="R11" s="218"/>
      <c r="S11" s="217"/>
      <c r="T11" s="219"/>
    </row>
    <row r="12" spans="2:20" ht="14.25" customHeight="1" x14ac:dyDescent="0.15">
      <c r="B12" s="499"/>
      <c r="C12" s="526"/>
      <c r="D12" s="503"/>
      <c r="E12" s="115" t="s">
        <v>306</v>
      </c>
      <c r="F12" s="116"/>
      <c r="G12" s="117" t="s">
        <v>307</v>
      </c>
      <c r="H12" s="118"/>
      <c r="I12" s="497"/>
      <c r="J12" s="27"/>
      <c r="K12" s="119" t="s">
        <v>308</v>
      </c>
      <c r="L12" s="120"/>
      <c r="M12" s="115" t="s">
        <v>474</v>
      </c>
      <c r="N12" s="121"/>
      <c r="O12" s="119" t="s">
        <v>522</v>
      </c>
      <c r="P12" s="121"/>
      <c r="Q12" s="123"/>
      <c r="R12" s="165"/>
      <c r="S12" s="123"/>
      <c r="T12" s="169"/>
    </row>
    <row r="13" spans="2:20" ht="14.25" customHeight="1" x14ac:dyDescent="0.15">
      <c r="B13" s="499"/>
      <c r="C13" s="526"/>
      <c r="D13" s="503"/>
      <c r="E13" s="115" t="s">
        <v>232</v>
      </c>
      <c r="F13" s="116"/>
      <c r="G13" s="117" t="s">
        <v>309</v>
      </c>
      <c r="H13" s="118"/>
      <c r="I13" s="497"/>
      <c r="J13" s="27"/>
      <c r="K13" s="119" t="s">
        <v>310</v>
      </c>
      <c r="L13" s="120"/>
      <c r="M13" s="115" t="s">
        <v>475</v>
      </c>
      <c r="N13" s="121"/>
      <c r="O13" s="119" t="s">
        <v>523</v>
      </c>
      <c r="P13" s="121"/>
      <c r="Q13" s="123"/>
      <c r="R13" s="165"/>
      <c r="S13" s="123"/>
      <c r="T13" s="169"/>
    </row>
    <row r="14" spans="2:20" ht="14.25" customHeight="1" x14ac:dyDescent="0.15">
      <c r="B14" s="499"/>
      <c r="C14" s="526"/>
      <c r="D14" s="503"/>
      <c r="E14" s="115" t="s">
        <v>311</v>
      </c>
      <c r="F14" s="116"/>
      <c r="G14" s="117" t="s">
        <v>312</v>
      </c>
      <c r="H14" s="118"/>
      <c r="I14" s="497"/>
      <c r="J14" s="27"/>
      <c r="K14" s="119" t="s">
        <v>313</v>
      </c>
      <c r="L14" s="120"/>
      <c r="M14" s="115" t="s">
        <v>476</v>
      </c>
      <c r="N14" s="121"/>
      <c r="O14" s="119" t="s">
        <v>524</v>
      </c>
      <c r="P14" s="121"/>
      <c r="Q14" s="123"/>
      <c r="R14" s="165"/>
      <c r="S14" s="123"/>
      <c r="T14" s="169"/>
    </row>
    <row r="15" spans="2:20" ht="14.25" customHeight="1" x14ac:dyDescent="0.15">
      <c r="B15" s="499"/>
      <c r="C15" s="526"/>
      <c r="D15" s="503"/>
      <c r="E15" s="115"/>
      <c r="F15" s="116"/>
      <c r="G15" s="117"/>
      <c r="H15" s="118"/>
      <c r="I15" s="497"/>
      <c r="J15" s="27"/>
      <c r="K15" s="119" t="s">
        <v>314</v>
      </c>
      <c r="L15" s="120"/>
      <c r="M15" s="115" t="s">
        <v>477</v>
      </c>
      <c r="N15" s="121"/>
      <c r="O15" s="119"/>
      <c r="P15" s="121"/>
      <c r="Q15" s="123">
        <f>COUNTA(E11:E16,G11:G16,I11:I16,K11:K16,M11:M16,O11:O16)</f>
        <v>22</v>
      </c>
      <c r="R15" s="165"/>
      <c r="S15" s="123"/>
      <c r="T15" s="169"/>
    </row>
    <row r="16" spans="2:20" ht="14.25" customHeight="1" thickBot="1" x14ac:dyDescent="0.2">
      <c r="B16" s="525"/>
      <c r="C16" s="527"/>
      <c r="D16" s="528"/>
      <c r="E16" s="220"/>
      <c r="F16" s="221">
        <f>COUNTA(E11:E16)</f>
        <v>4</v>
      </c>
      <c r="G16" s="222"/>
      <c r="H16" s="221">
        <f>COUNTA(G11:G16)</f>
        <v>4</v>
      </c>
      <c r="I16" s="498"/>
      <c r="J16" s="221">
        <f>COUNTA(I11:I16)</f>
        <v>0</v>
      </c>
      <c r="K16" s="68"/>
      <c r="L16" s="221">
        <f>COUNTA(K11:K16)</f>
        <v>5</v>
      </c>
      <c r="M16" s="223"/>
      <c r="N16" s="221">
        <f>COUNTA(M11:M16)</f>
        <v>5</v>
      </c>
      <c r="O16" s="223"/>
      <c r="P16" s="221">
        <f>COUNTA(O11:O16)</f>
        <v>4</v>
      </c>
      <c r="Q16" s="163"/>
      <c r="R16" s="224">
        <f>F16+H16+J16+L16+N16+P16</f>
        <v>22</v>
      </c>
      <c r="S16" s="163"/>
      <c r="T16" s="225">
        <f>'2016 07-12'!R16+'2017 01-06'!R16</f>
        <v>51</v>
      </c>
    </row>
    <row r="17" spans="2:20" ht="14.25" customHeight="1" x14ac:dyDescent="0.15">
      <c r="B17" s="499">
        <v>3</v>
      </c>
      <c r="C17" s="526" t="s">
        <v>1</v>
      </c>
      <c r="D17" s="539">
        <v>1</v>
      </c>
      <c r="E17" s="115" t="s">
        <v>315</v>
      </c>
      <c r="F17" s="116"/>
      <c r="G17" s="117" t="s">
        <v>316</v>
      </c>
      <c r="H17" s="118"/>
      <c r="I17" s="126" t="s">
        <v>317</v>
      </c>
      <c r="J17" s="127"/>
      <c r="K17" s="497"/>
      <c r="L17" s="27"/>
      <c r="M17" s="124" t="s">
        <v>478</v>
      </c>
      <c r="N17" s="125"/>
      <c r="O17" s="497"/>
      <c r="P17" s="125"/>
      <c r="Q17" s="122"/>
      <c r="R17" s="164"/>
      <c r="S17" s="122"/>
      <c r="T17" s="168"/>
    </row>
    <row r="18" spans="2:20" ht="14.25" customHeight="1" x14ac:dyDescent="0.15">
      <c r="B18" s="499"/>
      <c r="C18" s="526"/>
      <c r="D18" s="539"/>
      <c r="E18" s="115" t="s">
        <v>318</v>
      </c>
      <c r="F18" s="116"/>
      <c r="G18" s="117" t="s">
        <v>319</v>
      </c>
      <c r="H18" s="118"/>
      <c r="I18" s="126" t="s">
        <v>320</v>
      </c>
      <c r="J18" s="127"/>
      <c r="K18" s="497"/>
      <c r="L18" s="27"/>
      <c r="M18" s="124" t="s">
        <v>479</v>
      </c>
      <c r="N18" s="125"/>
      <c r="O18" s="497"/>
      <c r="P18" s="125"/>
      <c r="Q18" s="123"/>
      <c r="R18" s="165"/>
      <c r="S18" s="123"/>
      <c r="T18" s="169"/>
    </row>
    <row r="19" spans="2:20" ht="14.25" customHeight="1" x14ac:dyDescent="0.15">
      <c r="B19" s="499"/>
      <c r="C19" s="526"/>
      <c r="D19" s="539"/>
      <c r="E19" s="115" t="s">
        <v>321</v>
      </c>
      <c r="F19" s="116"/>
      <c r="G19" s="117" t="s">
        <v>322</v>
      </c>
      <c r="H19" s="118"/>
      <c r="I19" s="126" t="s">
        <v>323</v>
      </c>
      <c r="J19" s="127"/>
      <c r="K19" s="497"/>
      <c r="L19" s="27"/>
      <c r="M19" s="124" t="s">
        <v>480</v>
      </c>
      <c r="N19" s="125"/>
      <c r="O19" s="497"/>
      <c r="P19" s="125"/>
      <c r="Q19" s="123"/>
      <c r="R19" s="165"/>
      <c r="S19" s="123"/>
      <c r="T19" s="169"/>
    </row>
    <row r="20" spans="2:20" ht="14.25" customHeight="1" x14ac:dyDescent="0.15">
      <c r="B20" s="499"/>
      <c r="C20" s="526"/>
      <c r="D20" s="539"/>
      <c r="E20" s="115" t="s">
        <v>324</v>
      </c>
      <c r="F20" s="116"/>
      <c r="G20" s="117" t="s">
        <v>325</v>
      </c>
      <c r="H20" s="118"/>
      <c r="I20" s="126" t="s">
        <v>326</v>
      </c>
      <c r="J20" s="127"/>
      <c r="K20" s="497"/>
      <c r="L20" s="27"/>
      <c r="M20" s="124" t="s">
        <v>481</v>
      </c>
      <c r="N20" s="125"/>
      <c r="O20" s="497"/>
      <c r="P20" s="125"/>
      <c r="Q20" s="123"/>
      <c r="R20" s="165"/>
      <c r="S20" s="123"/>
      <c r="T20" s="169"/>
    </row>
    <row r="21" spans="2:20" ht="14.25" customHeight="1" x14ac:dyDescent="0.15">
      <c r="B21" s="499"/>
      <c r="C21" s="526"/>
      <c r="D21" s="539"/>
      <c r="E21" s="115"/>
      <c r="F21" s="116"/>
      <c r="G21" s="117"/>
      <c r="H21" s="118"/>
      <c r="I21" s="126" t="s">
        <v>327</v>
      </c>
      <c r="J21" s="127"/>
      <c r="K21" s="497"/>
      <c r="L21" s="27"/>
      <c r="M21" s="124"/>
      <c r="N21" s="125"/>
      <c r="O21" s="497"/>
      <c r="P21" s="125"/>
      <c r="Q21" s="123">
        <f>COUNTA(E17:E22,G17:G22,I17:I22,K17:K22,M17:M22,O17:O22)</f>
        <v>17</v>
      </c>
      <c r="R21" s="165"/>
      <c r="S21" s="123"/>
      <c r="T21" s="169"/>
    </row>
    <row r="22" spans="2:20" ht="14.25" customHeight="1" thickBot="1" x14ac:dyDescent="0.2">
      <c r="B22" s="525"/>
      <c r="C22" s="527"/>
      <c r="D22" s="540"/>
      <c r="E22" s="220"/>
      <c r="F22" s="221">
        <f>COUNTA(E17:E22)</f>
        <v>4</v>
      </c>
      <c r="G22" s="222"/>
      <c r="H22" s="221">
        <f>COUNTA(G17:G22)</f>
        <v>4</v>
      </c>
      <c r="I22" s="71"/>
      <c r="J22" s="221">
        <f>COUNTA(I17:I22)</f>
        <v>5</v>
      </c>
      <c r="K22" s="498"/>
      <c r="L22" s="221">
        <f>COUNTA(K17:K22)</f>
        <v>0</v>
      </c>
      <c r="M22" s="223"/>
      <c r="N22" s="221">
        <f>COUNTA(M17:M22)</f>
        <v>4</v>
      </c>
      <c r="O22" s="498"/>
      <c r="P22" s="221">
        <f>COUNTA(O17:O22)</f>
        <v>0</v>
      </c>
      <c r="Q22" s="163"/>
      <c r="R22" s="224">
        <f>F22+H22+J22+L22+N22+P22</f>
        <v>17</v>
      </c>
      <c r="S22" s="163"/>
      <c r="T22" s="225">
        <f>'2016 07-12'!R22+'2017 01-06'!R22</f>
        <v>34</v>
      </c>
    </row>
    <row r="23" spans="2:20" ht="14.25" customHeight="1" x14ac:dyDescent="0.15">
      <c r="B23" s="499">
        <v>4</v>
      </c>
      <c r="C23" s="526" t="s">
        <v>328</v>
      </c>
      <c r="D23" s="539">
        <v>1</v>
      </c>
      <c r="E23" s="124" t="s">
        <v>329</v>
      </c>
      <c r="F23" s="129"/>
      <c r="G23" s="497"/>
      <c r="H23" s="27"/>
      <c r="I23" s="497"/>
      <c r="J23" s="27"/>
      <c r="K23" s="497"/>
      <c r="L23" s="27"/>
      <c r="M23" s="507"/>
      <c r="N23" s="128"/>
      <c r="O23" s="497"/>
      <c r="P23" s="128"/>
      <c r="Q23" s="122"/>
      <c r="R23" s="164"/>
      <c r="S23" s="122"/>
      <c r="T23" s="168"/>
    </row>
    <row r="24" spans="2:20" ht="14.25" customHeight="1" x14ac:dyDescent="0.15">
      <c r="B24" s="499"/>
      <c r="C24" s="526"/>
      <c r="D24" s="539"/>
      <c r="E24" s="124" t="s">
        <v>322</v>
      </c>
      <c r="F24" s="129"/>
      <c r="G24" s="497"/>
      <c r="H24" s="27"/>
      <c r="I24" s="497"/>
      <c r="J24" s="27"/>
      <c r="K24" s="497"/>
      <c r="L24" s="27"/>
      <c r="M24" s="497"/>
      <c r="N24" s="128"/>
      <c r="O24" s="497"/>
      <c r="P24" s="128"/>
      <c r="Q24" s="123"/>
      <c r="R24" s="165"/>
      <c r="S24" s="123"/>
      <c r="T24" s="169"/>
    </row>
    <row r="25" spans="2:20" ht="14.25" customHeight="1" x14ac:dyDescent="0.15">
      <c r="B25" s="499"/>
      <c r="C25" s="526"/>
      <c r="D25" s="539"/>
      <c r="E25" s="124" t="s">
        <v>330</v>
      </c>
      <c r="F25" s="129"/>
      <c r="G25" s="497"/>
      <c r="H25" s="27"/>
      <c r="I25" s="497"/>
      <c r="J25" s="27"/>
      <c r="K25" s="497"/>
      <c r="L25" s="27"/>
      <c r="M25" s="497"/>
      <c r="N25" s="128"/>
      <c r="O25" s="497"/>
      <c r="P25" s="128"/>
      <c r="Q25" s="123"/>
      <c r="R25" s="165"/>
      <c r="S25" s="123"/>
      <c r="T25" s="169"/>
    </row>
    <row r="26" spans="2:20" ht="14.25" customHeight="1" x14ac:dyDescent="0.15">
      <c r="B26" s="499"/>
      <c r="C26" s="526"/>
      <c r="D26" s="539"/>
      <c r="E26" s="124" t="s">
        <v>331</v>
      </c>
      <c r="F26" s="129"/>
      <c r="G26" s="497"/>
      <c r="H26" s="27"/>
      <c r="I26" s="497"/>
      <c r="J26" s="27"/>
      <c r="K26" s="497"/>
      <c r="L26" s="27"/>
      <c r="M26" s="497"/>
      <c r="N26" s="128"/>
      <c r="O26" s="497"/>
      <c r="P26" s="128"/>
      <c r="Q26" s="123"/>
      <c r="R26" s="165"/>
      <c r="S26" s="123"/>
      <c r="T26" s="169"/>
    </row>
    <row r="27" spans="2:20" ht="14.25" customHeight="1" x14ac:dyDescent="0.15">
      <c r="B27" s="499"/>
      <c r="C27" s="526"/>
      <c r="D27" s="539"/>
      <c r="E27" s="124"/>
      <c r="F27" s="129"/>
      <c r="G27" s="497"/>
      <c r="H27" s="27"/>
      <c r="I27" s="497"/>
      <c r="J27" s="27"/>
      <c r="K27" s="497"/>
      <c r="L27" s="27"/>
      <c r="M27" s="497"/>
      <c r="N27" s="128"/>
      <c r="O27" s="497"/>
      <c r="P27" s="128"/>
      <c r="Q27" s="123">
        <f>COUNTA(E23:E28,G23:G28,I23:I28,K23:K28,M23:M28,O23:O28)</f>
        <v>4</v>
      </c>
      <c r="R27" s="165"/>
      <c r="S27" s="123"/>
      <c r="T27" s="169"/>
    </row>
    <row r="28" spans="2:20" ht="14.25" customHeight="1" thickBot="1" x14ac:dyDescent="0.2">
      <c r="B28" s="525"/>
      <c r="C28" s="527"/>
      <c r="D28" s="540"/>
      <c r="E28" s="68"/>
      <c r="F28" s="221">
        <f>COUNTA(E23:E28)</f>
        <v>4</v>
      </c>
      <c r="G28" s="498"/>
      <c r="H28" s="221">
        <f>COUNTA(G23:G28)</f>
        <v>0</v>
      </c>
      <c r="I28" s="498"/>
      <c r="J28" s="221">
        <f>COUNTA(I23:I28)</f>
        <v>0</v>
      </c>
      <c r="K28" s="498"/>
      <c r="L28" s="221">
        <f>COUNTA(K23:K28)</f>
        <v>0</v>
      </c>
      <c r="M28" s="498"/>
      <c r="N28" s="221">
        <f>COUNTA(M23:M28)</f>
        <v>0</v>
      </c>
      <c r="O28" s="498"/>
      <c r="P28" s="221">
        <f>COUNTA(O23:O28)</f>
        <v>0</v>
      </c>
      <c r="Q28" s="163"/>
      <c r="R28" s="224">
        <f>F28+H28+J28+L28+N28+P28</f>
        <v>4</v>
      </c>
      <c r="S28" s="163"/>
      <c r="T28" s="225">
        <f>'2016 07-12'!R28+'2017 01-06'!R28</f>
        <v>16</v>
      </c>
    </row>
    <row r="29" spans="2:20" ht="14.25" customHeight="1" x14ac:dyDescent="0.15">
      <c r="B29" s="499">
        <v>5</v>
      </c>
      <c r="C29" s="526" t="s">
        <v>332</v>
      </c>
      <c r="D29" s="503">
        <v>1</v>
      </c>
      <c r="E29" s="115" t="s">
        <v>333</v>
      </c>
      <c r="F29" s="116"/>
      <c r="G29" s="130" t="s">
        <v>334</v>
      </c>
      <c r="H29" s="131"/>
      <c r="I29" s="497"/>
      <c r="J29" s="27"/>
      <c r="K29" s="497"/>
      <c r="L29" s="27"/>
      <c r="M29" s="507"/>
      <c r="N29" s="125"/>
      <c r="O29" s="497"/>
      <c r="P29" s="125"/>
      <c r="Q29" s="122"/>
      <c r="R29" s="164"/>
      <c r="S29" s="122"/>
      <c r="T29" s="168"/>
    </row>
    <row r="30" spans="2:20" ht="14.25" customHeight="1" x14ac:dyDescent="0.15">
      <c r="B30" s="499"/>
      <c r="C30" s="526"/>
      <c r="D30" s="503"/>
      <c r="E30" s="115" t="s">
        <v>335</v>
      </c>
      <c r="F30" s="116"/>
      <c r="G30" s="130" t="s">
        <v>336</v>
      </c>
      <c r="H30" s="131"/>
      <c r="I30" s="497"/>
      <c r="J30" s="27"/>
      <c r="K30" s="497"/>
      <c r="L30" s="27"/>
      <c r="M30" s="497"/>
      <c r="N30" s="125"/>
      <c r="O30" s="497"/>
      <c r="P30" s="125"/>
      <c r="Q30" s="123"/>
      <c r="R30" s="165"/>
      <c r="S30" s="123"/>
      <c r="T30" s="169"/>
    </row>
    <row r="31" spans="2:20" ht="14.25" customHeight="1" x14ac:dyDescent="0.15">
      <c r="B31" s="499"/>
      <c r="C31" s="526"/>
      <c r="D31" s="503"/>
      <c r="E31" s="115" t="s">
        <v>334</v>
      </c>
      <c r="F31" s="116"/>
      <c r="G31" s="130" t="s">
        <v>337</v>
      </c>
      <c r="H31" s="131"/>
      <c r="I31" s="497"/>
      <c r="J31" s="27"/>
      <c r="K31" s="497"/>
      <c r="L31" s="27"/>
      <c r="M31" s="497"/>
      <c r="N31" s="125"/>
      <c r="O31" s="497"/>
      <c r="P31" s="125"/>
      <c r="Q31" s="123"/>
      <c r="R31" s="165"/>
      <c r="S31" s="123"/>
      <c r="T31" s="169"/>
    </row>
    <row r="32" spans="2:20" ht="14.25" customHeight="1" x14ac:dyDescent="0.15">
      <c r="B32" s="499"/>
      <c r="C32" s="526"/>
      <c r="D32" s="503"/>
      <c r="E32" s="115" t="s">
        <v>338</v>
      </c>
      <c r="F32" s="132"/>
      <c r="G32" s="130"/>
      <c r="H32" s="131"/>
      <c r="I32" s="497"/>
      <c r="J32" s="27"/>
      <c r="K32" s="497"/>
      <c r="L32" s="27"/>
      <c r="M32" s="497"/>
      <c r="N32" s="125"/>
      <c r="O32" s="497"/>
      <c r="P32" s="125"/>
      <c r="Q32" s="123"/>
      <c r="R32" s="165"/>
      <c r="S32" s="123"/>
      <c r="T32" s="169"/>
    </row>
    <row r="33" spans="2:20" ht="14.25" customHeight="1" x14ac:dyDescent="0.15">
      <c r="B33" s="499"/>
      <c r="C33" s="526"/>
      <c r="D33" s="503"/>
      <c r="E33" s="115"/>
      <c r="F33" s="132"/>
      <c r="G33" s="130"/>
      <c r="H33" s="131"/>
      <c r="I33" s="497"/>
      <c r="J33" s="27"/>
      <c r="K33" s="497"/>
      <c r="L33" s="27"/>
      <c r="M33" s="497"/>
      <c r="N33" s="125"/>
      <c r="O33" s="497"/>
      <c r="P33" s="125"/>
      <c r="Q33" s="123">
        <f>COUNTA(E29:E34,G29:G34,I29:I34,K29:K34,M29:M34,O29:O34)</f>
        <v>7</v>
      </c>
      <c r="R33" s="165"/>
      <c r="S33" s="123"/>
      <c r="T33" s="169"/>
    </row>
    <row r="34" spans="2:20" ht="14.25" customHeight="1" thickBot="1" x14ac:dyDescent="0.2">
      <c r="B34" s="525"/>
      <c r="C34" s="527"/>
      <c r="D34" s="528"/>
      <c r="E34" s="68"/>
      <c r="F34" s="227">
        <f>COUNTA(E29:E34)</f>
        <v>4</v>
      </c>
      <c r="G34" s="222"/>
      <c r="H34" s="221">
        <f>COUNTA(G29:G34)</f>
        <v>3</v>
      </c>
      <c r="I34" s="498"/>
      <c r="J34" s="221">
        <f>COUNTA(I29:I34)</f>
        <v>0</v>
      </c>
      <c r="K34" s="498"/>
      <c r="L34" s="221">
        <f>COUNTA(K29:K34)</f>
        <v>0</v>
      </c>
      <c r="M34" s="498"/>
      <c r="N34" s="221">
        <f>COUNTA(M29:M34)</f>
        <v>0</v>
      </c>
      <c r="O34" s="498"/>
      <c r="P34" s="221">
        <f>COUNTA(O29:O34)</f>
        <v>0</v>
      </c>
      <c r="Q34" s="163"/>
      <c r="R34" s="224">
        <f>F34+H34+J34+L34+N34+P34</f>
        <v>7</v>
      </c>
      <c r="S34" s="163"/>
      <c r="T34" s="225">
        <f>'2016 07-12'!R34+'2017 01-06'!R34</f>
        <v>19</v>
      </c>
    </row>
    <row r="35" spans="2:20" ht="14.25" customHeight="1" x14ac:dyDescent="0.15">
      <c r="B35" s="499">
        <v>6</v>
      </c>
      <c r="C35" s="526" t="s">
        <v>339</v>
      </c>
      <c r="D35" s="503">
        <v>2</v>
      </c>
      <c r="E35" s="133" t="s">
        <v>341</v>
      </c>
      <c r="F35" s="226"/>
      <c r="G35" s="135" t="s">
        <v>342</v>
      </c>
      <c r="H35" s="136"/>
      <c r="I35" s="133" t="s">
        <v>343</v>
      </c>
      <c r="J35" s="137"/>
      <c r="K35" s="508"/>
      <c r="L35" s="138"/>
      <c r="M35" s="508"/>
      <c r="N35" s="125"/>
      <c r="O35" s="508"/>
      <c r="P35" s="125"/>
      <c r="Q35" s="122"/>
      <c r="R35" s="164"/>
      <c r="S35" s="122"/>
      <c r="T35" s="168"/>
    </row>
    <row r="36" spans="2:20" ht="14.25" customHeight="1" x14ac:dyDescent="0.15">
      <c r="B36" s="499"/>
      <c r="C36" s="526"/>
      <c r="D36" s="503"/>
      <c r="E36" s="133" t="s">
        <v>344</v>
      </c>
      <c r="F36" s="134"/>
      <c r="G36" s="135" t="s">
        <v>345</v>
      </c>
      <c r="H36" s="136"/>
      <c r="I36" s="133" t="s">
        <v>346</v>
      </c>
      <c r="J36" s="137"/>
      <c r="K36" s="508"/>
      <c r="L36" s="138"/>
      <c r="M36" s="508"/>
      <c r="N36" s="125"/>
      <c r="O36" s="508"/>
      <c r="P36" s="125"/>
      <c r="Q36" s="123"/>
      <c r="R36" s="165"/>
      <c r="S36" s="123"/>
      <c r="T36" s="169"/>
    </row>
    <row r="37" spans="2:20" ht="14.25" customHeight="1" x14ac:dyDescent="0.15">
      <c r="B37" s="499"/>
      <c r="C37" s="526"/>
      <c r="D37" s="503"/>
      <c r="E37" s="133" t="s">
        <v>347</v>
      </c>
      <c r="F37" s="134"/>
      <c r="G37" s="135" t="s">
        <v>348</v>
      </c>
      <c r="H37" s="136"/>
      <c r="I37" s="133" t="s">
        <v>349</v>
      </c>
      <c r="J37" s="137"/>
      <c r="K37" s="508"/>
      <c r="L37" s="138"/>
      <c r="M37" s="508"/>
      <c r="N37" s="125"/>
      <c r="O37" s="508"/>
      <c r="P37" s="125"/>
      <c r="Q37" s="123"/>
      <c r="R37" s="165"/>
      <c r="S37" s="123"/>
      <c r="T37" s="169"/>
    </row>
    <row r="38" spans="2:20" ht="14.25" customHeight="1" x14ac:dyDescent="0.15">
      <c r="B38" s="499"/>
      <c r="C38" s="526"/>
      <c r="D38" s="503"/>
      <c r="E38" s="133" t="s">
        <v>350</v>
      </c>
      <c r="F38" s="139"/>
      <c r="G38" s="135" t="s">
        <v>351</v>
      </c>
      <c r="H38" s="136"/>
      <c r="I38" s="133" t="s">
        <v>352</v>
      </c>
      <c r="J38" s="137"/>
      <c r="K38" s="508"/>
      <c r="L38" s="138"/>
      <c r="M38" s="508"/>
      <c r="N38" s="125"/>
      <c r="O38" s="508"/>
      <c r="P38" s="125"/>
      <c r="Q38" s="123"/>
      <c r="R38" s="165"/>
      <c r="S38" s="123"/>
      <c r="T38" s="169"/>
    </row>
    <row r="39" spans="2:20" ht="14.25" customHeight="1" x14ac:dyDescent="0.15">
      <c r="B39" s="499"/>
      <c r="C39" s="526"/>
      <c r="D39" s="503"/>
      <c r="E39" s="133"/>
      <c r="F39" s="139"/>
      <c r="G39" s="135"/>
      <c r="H39" s="136"/>
      <c r="I39" s="133" t="s">
        <v>353</v>
      </c>
      <c r="J39" s="137"/>
      <c r="K39" s="508"/>
      <c r="L39" s="138"/>
      <c r="M39" s="508"/>
      <c r="N39" s="125"/>
      <c r="O39" s="508"/>
      <c r="P39" s="125"/>
      <c r="Q39" s="123"/>
      <c r="R39" s="165"/>
      <c r="S39" s="123"/>
      <c r="T39" s="169"/>
    </row>
    <row r="40" spans="2:20" ht="14.25" customHeight="1" x14ac:dyDescent="0.15">
      <c r="B40" s="499"/>
      <c r="C40" s="526"/>
      <c r="D40" s="503"/>
      <c r="E40" s="133"/>
      <c r="F40" s="139"/>
      <c r="G40" s="135"/>
      <c r="H40" s="136"/>
      <c r="I40" s="133" t="s">
        <v>354</v>
      </c>
      <c r="J40" s="137"/>
      <c r="K40" s="508"/>
      <c r="L40" s="138"/>
      <c r="M40" s="508"/>
      <c r="N40" s="125"/>
      <c r="O40" s="508"/>
      <c r="P40" s="125"/>
      <c r="Q40" s="123"/>
      <c r="R40" s="165"/>
      <c r="S40" s="123"/>
      <c r="T40" s="169"/>
    </row>
    <row r="41" spans="2:20" ht="14.25" customHeight="1" x14ac:dyDescent="0.15">
      <c r="B41" s="499"/>
      <c r="C41" s="526"/>
      <c r="D41" s="503"/>
      <c r="E41" s="133"/>
      <c r="F41" s="139"/>
      <c r="G41" s="135"/>
      <c r="H41" s="136"/>
      <c r="I41" s="133" t="s">
        <v>355</v>
      </c>
      <c r="J41" s="137"/>
      <c r="K41" s="508"/>
      <c r="L41" s="138"/>
      <c r="M41" s="508"/>
      <c r="N41" s="125"/>
      <c r="O41" s="508"/>
      <c r="P41" s="125"/>
      <c r="Q41" s="123">
        <f>COUNTA(E35:E42,G35:G42,I35:I42,K37:K42,M35:M42,O35:O42)</f>
        <v>15</v>
      </c>
      <c r="R41" s="165"/>
      <c r="S41" s="123"/>
      <c r="T41" s="169"/>
    </row>
    <row r="42" spans="2:20" ht="14.25" customHeight="1" thickBot="1" x14ac:dyDescent="0.2">
      <c r="B42" s="525"/>
      <c r="C42" s="527"/>
      <c r="D42" s="528"/>
      <c r="E42" s="228"/>
      <c r="F42" s="221">
        <f>COUNTA(E35:E42)</f>
        <v>4</v>
      </c>
      <c r="G42" s="229"/>
      <c r="H42" s="221">
        <f>COUNTA(G35:G42)</f>
        <v>4</v>
      </c>
      <c r="I42" s="71"/>
      <c r="J42" s="221">
        <f>COUNTA(I35:I42)</f>
        <v>7</v>
      </c>
      <c r="K42" s="509"/>
      <c r="L42" s="221">
        <f>COUNTA(K35:K42)</f>
        <v>0</v>
      </c>
      <c r="M42" s="509"/>
      <c r="N42" s="221">
        <f>COUNTA(M35:M42)</f>
        <v>0</v>
      </c>
      <c r="O42" s="509"/>
      <c r="P42" s="221">
        <f>COUNTA(O35:O42)</f>
        <v>0</v>
      </c>
      <c r="Q42" s="163"/>
      <c r="R42" s="224">
        <f>F42+H42+J42+L42+N42+P42</f>
        <v>15</v>
      </c>
      <c r="S42" s="163"/>
      <c r="T42" s="225">
        <f>'2016 07-12'!R40+'2017 01-06'!R42</f>
        <v>26</v>
      </c>
    </row>
    <row r="43" spans="2:20" ht="14.25" customHeight="1" x14ac:dyDescent="0.15">
      <c r="B43" s="529">
        <v>7</v>
      </c>
      <c r="C43" s="533" t="s">
        <v>356</v>
      </c>
      <c r="D43" s="532">
        <v>2</v>
      </c>
      <c r="E43" s="230" t="s">
        <v>357</v>
      </c>
      <c r="F43" s="231"/>
      <c r="G43" s="232" t="s">
        <v>358</v>
      </c>
      <c r="H43" s="233"/>
      <c r="I43" s="507"/>
      <c r="J43" s="215"/>
      <c r="K43" s="507"/>
      <c r="L43" s="215"/>
      <c r="M43" s="209" t="s">
        <v>482</v>
      </c>
      <c r="N43" s="234"/>
      <c r="O43" s="209" t="s">
        <v>525</v>
      </c>
      <c r="P43" s="234"/>
      <c r="Q43" s="217"/>
      <c r="R43" s="218"/>
      <c r="S43" s="217"/>
      <c r="T43" s="219"/>
    </row>
    <row r="44" spans="2:20" ht="14.25" customHeight="1" x14ac:dyDescent="0.15">
      <c r="B44" s="499"/>
      <c r="C44" s="526"/>
      <c r="D44" s="503"/>
      <c r="E44" s="141" t="s">
        <v>359</v>
      </c>
      <c r="F44" s="142"/>
      <c r="G44" s="143" t="s">
        <v>360</v>
      </c>
      <c r="H44" s="144"/>
      <c r="I44" s="497"/>
      <c r="J44" s="27"/>
      <c r="K44" s="497"/>
      <c r="L44" s="27"/>
      <c r="M44" s="115" t="s">
        <v>483</v>
      </c>
      <c r="N44" s="140"/>
      <c r="O44" s="115" t="s">
        <v>526</v>
      </c>
      <c r="P44" s="140"/>
      <c r="Q44" s="123"/>
      <c r="R44" s="165"/>
      <c r="S44" s="123"/>
      <c r="T44" s="169"/>
    </row>
    <row r="45" spans="2:20" ht="14.25" customHeight="1" x14ac:dyDescent="0.15">
      <c r="B45" s="499"/>
      <c r="C45" s="526"/>
      <c r="D45" s="503"/>
      <c r="E45" s="141" t="s">
        <v>361</v>
      </c>
      <c r="F45" s="142"/>
      <c r="G45" s="143" t="s">
        <v>362</v>
      </c>
      <c r="H45" s="144"/>
      <c r="I45" s="497"/>
      <c r="J45" s="27"/>
      <c r="K45" s="497"/>
      <c r="L45" s="27"/>
      <c r="M45" s="115" t="s">
        <v>484</v>
      </c>
      <c r="N45" s="140"/>
      <c r="O45" s="115" t="s">
        <v>527</v>
      </c>
      <c r="P45" s="140"/>
      <c r="Q45" s="123"/>
      <c r="R45" s="165"/>
      <c r="S45" s="123"/>
      <c r="T45" s="169"/>
    </row>
    <row r="46" spans="2:20" ht="14.25" customHeight="1" x14ac:dyDescent="0.15">
      <c r="B46" s="499"/>
      <c r="C46" s="526"/>
      <c r="D46" s="503"/>
      <c r="E46" s="141" t="s">
        <v>363</v>
      </c>
      <c r="F46" s="142"/>
      <c r="G46" s="143" t="s">
        <v>364</v>
      </c>
      <c r="H46" s="144"/>
      <c r="I46" s="497"/>
      <c r="J46" s="27"/>
      <c r="K46" s="497"/>
      <c r="L46" s="27"/>
      <c r="M46" s="115" t="s">
        <v>486</v>
      </c>
      <c r="N46" s="140"/>
      <c r="O46" s="115" t="s">
        <v>528</v>
      </c>
      <c r="P46" s="140"/>
      <c r="Q46" s="123"/>
      <c r="R46" s="165"/>
      <c r="S46" s="123"/>
      <c r="T46" s="169"/>
    </row>
    <row r="47" spans="2:20" ht="14.25" customHeight="1" x14ac:dyDescent="0.15">
      <c r="B47" s="499"/>
      <c r="C47" s="526"/>
      <c r="D47" s="503"/>
      <c r="E47" s="141"/>
      <c r="F47" s="142"/>
      <c r="G47" s="143"/>
      <c r="H47" s="144"/>
      <c r="I47" s="497"/>
      <c r="J47" s="27"/>
      <c r="K47" s="497"/>
      <c r="L47" s="27"/>
      <c r="M47" s="115" t="s">
        <v>485</v>
      </c>
      <c r="N47" s="140"/>
      <c r="O47" s="115"/>
      <c r="P47" s="140"/>
      <c r="Q47" s="123">
        <f>COUNTA(E43:E48,G43:G48,I43:I48,K43:K48,M43:M48,O43:O48)</f>
        <v>17</v>
      </c>
      <c r="R47" s="165"/>
      <c r="S47" s="123"/>
      <c r="T47" s="169"/>
    </row>
    <row r="48" spans="2:20" ht="14.25" customHeight="1" thickBot="1" x14ac:dyDescent="0.2">
      <c r="B48" s="525"/>
      <c r="C48" s="527"/>
      <c r="D48" s="528"/>
      <c r="E48" s="86"/>
      <c r="F48" s="227">
        <f>COUNTA(E43:E48)</f>
        <v>4</v>
      </c>
      <c r="G48" s="86"/>
      <c r="H48" s="227">
        <f>COUNTA(G43:G48)</f>
        <v>4</v>
      </c>
      <c r="I48" s="498"/>
      <c r="J48" s="227">
        <f>COUNTA(I43:I48)</f>
        <v>0</v>
      </c>
      <c r="K48" s="498"/>
      <c r="L48" s="227">
        <f>COUNTA(K43:K48)</f>
        <v>0</v>
      </c>
      <c r="M48" s="220"/>
      <c r="N48" s="227">
        <f>COUNTA(M43:M48)</f>
        <v>5</v>
      </c>
      <c r="O48" s="220"/>
      <c r="P48" s="227">
        <f>COUNTA(O43:O48)</f>
        <v>4</v>
      </c>
      <c r="Q48" s="163"/>
      <c r="R48" s="224">
        <f>F48+H48+J48+L48+N48+P48</f>
        <v>17</v>
      </c>
      <c r="S48" s="163"/>
      <c r="T48" s="225">
        <f>'2016 07-12'!R46+'2017 01-06'!R48</f>
        <v>36</v>
      </c>
    </row>
    <row r="49" spans="2:20" ht="14.25" customHeight="1" x14ac:dyDescent="0.15">
      <c r="B49" s="499">
        <v>8</v>
      </c>
      <c r="C49" s="526" t="s">
        <v>365</v>
      </c>
      <c r="D49" s="503">
        <v>2</v>
      </c>
      <c r="E49" s="145" t="s">
        <v>366</v>
      </c>
      <c r="F49" s="147"/>
      <c r="G49" s="145" t="s">
        <v>367</v>
      </c>
      <c r="H49" s="148"/>
      <c r="I49" s="145" t="s">
        <v>368</v>
      </c>
      <c r="J49" s="148"/>
      <c r="K49" s="145" t="s">
        <v>369</v>
      </c>
      <c r="L49" s="148"/>
      <c r="M49" s="145" t="s">
        <v>487</v>
      </c>
      <c r="N49" s="146"/>
      <c r="O49" s="145" t="s">
        <v>529</v>
      </c>
      <c r="P49" s="146"/>
      <c r="Q49" s="122"/>
      <c r="R49" s="164"/>
      <c r="S49" s="122"/>
      <c r="T49" s="168"/>
    </row>
    <row r="50" spans="2:20" ht="14.25" customHeight="1" x14ac:dyDescent="0.15">
      <c r="B50" s="499"/>
      <c r="C50" s="526"/>
      <c r="D50" s="503"/>
      <c r="E50" s="145" t="s">
        <v>370</v>
      </c>
      <c r="F50" s="147"/>
      <c r="G50" s="145" t="s">
        <v>371</v>
      </c>
      <c r="H50" s="148"/>
      <c r="I50" s="145" t="s">
        <v>372</v>
      </c>
      <c r="J50" s="148"/>
      <c r="K50" s="145" t="s">
        <v>373</v>
      </c>
      <c r="L50" s="148"/>
      <c r="M50" s="145" t="s">
        <v>488</v>
      </c>
      <c r="N50" s="146"/>
      <c r="O50" s="145" t="s">
        <v>530</v>
      </c>
      <c r="P50" s="146"/>
      <c r="Q50" s="123"/>
      <c r="R50" s="165"/>
      <c r="S50" s="123"/>
      <c r="T50" s="169"/>
    </row>
    <row r="51" spans="2:20" ht="14.25" customHeight="1" x14ac:dyDescent="0.15">
      <c r="B51" s="499"/>
      <c r="C51" s="526"/>
      <c r="D51" s="503"/>
      <c r="E51" s="145" t="s">
        <v>374</v>
      </c>
      <c r="F51" s="147"/>
      <c r="G51" s="145" t="s">
        <v>375</v>
      </c>
      <c r="H51" s="148"/>
      <c r="I51" s="145" t="s">
        <v>376</v>
      </c>
      <c r="J51" s="148"/>
      <c r="K51" s="145" t="s">
        <v>377</v>
      </c>
      <c r="L51" s="148"/>
      <c r="M51" s="145" t="s">
        <v>489</v>
      </c>
      <c r="N51" s="146"/>
      <c r="O51" s="145" t="s">
        <v>531</v>
      </c>
      <c r="P51" s="146"/>
      <c r="Q51" s="123"/>
      <c r="R51" s="165"/>
      <c r="S51" s="123"/>
      <c r="T51" s="169"/>
    </row>
    <row r="52" spans="2:20" ht="14.25" customHeight="1" x14ac:dyDescent="0.15">
      <c r="B52" s="499"/>
      <c r="C52" s="526"/>
      <c r="D52" s="503"/>
      <c r="E52" s="145"/>
      <c r="F52" s="147"/>
      <c r="G52" s="145" t="s">
        <v>376</v>
      </c>
      <c r="H52" s="148"/>
      <c r="I52" s="145" t="s">
        <v>378</v>
      </c>
      <c r="J52" s="148"/>
      <c r="K52" s="145"/>
      <c r="L52" s="148"/>
      <c r="M52" s="145"/>
      <c r="N52" s="146"/>
      <c r="O52" s="145" t="s">
        <v>532</v>
      </c>
      <c r="P52" s="146"/>
      <c r="Q52" s="123"/>
      <c r="R52" s="165"/>
      <c r="S52" s="123"/>
      <c r="T52" s="169"/>
    </row>
    <row r="53" spans="2:20" ht="14.25" customHeight="1" x14ac:dyDescent="0.15">
      <c r="B53" s="149"/>
      <c r="C53" s="150"/>
      <c r="D53" s="151"/>
      <c r="E53" s="145"/>
      <c r="F53" s="147"/>
      <c r="G53" s="145"/>
      <c r="H53" s="148"/>
      <c r="I53" s="145"/>
      <c r="J53" s="148"/>
      <c r="K53" s="145"/>
      <c r="L53" s="148"/>
      <c r="M53" s="145"/>
      <c r="N53" s="146"/>
      <c r="O53" s="145"/>
      <c r="P53" s="146"/>
      <c r="Q53" s="123">
        <f>COUNTA(E49:E54,G49:G54,I49:I54,K49:K54,M49:M54,O49:O54)</f>
        <v>21</v>
      </c>
      <c r="R53" s="165"/>
      <c r="S53" s="123"/>
      <c r="T53" s="169"/>
    </row>
    <row r="54" spans="2:20" ht="14.25" customHeight="1" thickBot="1" x14ac:dyDescent="0.2">
      <c r="B54" s="235"/>
      <c r="C54" s="236"/>
      <c r="D54" s="237"/>
      <c r="E54" s="238"/>
      <c r="F54" s="227">
        <f>COUNTA(E49:E54)</f>
        <v>3</v>
      </c>
      <c r="G54" s="86"/>
      <c r="H54" s="227">
        <f>COUNTA(G49:G54)</f>
        <v>4</v>
      </c>
      <c r="I54" s="71"/>
      <c r="J54" s="227">
        <f>COUNTA(I49:I54)</f>
        <v>4</v>
      </c>
      <c r="K54" s="71"/>
      <c r="L54" s="227">
        <f>COUNTA(K49:K54)</f>
        <v>3</v>
      </c>
      <c r="M54" s="238"/>
      <c r="N54" s="227">
        <f>COUNTA(M49:M54)</f>
        <v>3</v>
      </c>
      <c r="O54" s="238"/>
      <c r="P54" s="227">
        <f>COUNTA(O49:O54)</f>
        <v>4</v>
      </c>
      <c r="Q54" s="163"/>
      <c r="R54" s="224">
        <f>F54+H54+J54+L54+N54+P54</f>
        <v>21</v>
      </c>
      <c r="S54" s="163"/>
      <c r="T54" s="225">
        <f>'2016 07-12'!R52+'2017 01-06'!R54</f>
        <v>46</v>
      </c>
    </row>
    <row r="55" spans="2:20" ht="14.25" customHeight="1" x14ac:dyDescent="0.15">
      <c r="B55" s="529">
        <v>9</v>
      </c>
      <c r="C55" s="533" t="s">
        <v>379</v>
      </c>
      <c r="D55" s="532">
        <v>2</v>
      </c>
      <c r="E55" s="209" t="s">
        <v>380</v>
      </c>
      <c r="F55" s="210"/>
      <c r="G55" s="239" t="s">
        <v>357</v>
      </c>
      <c r="H55" s="240"/>
      <c r="I55" s="209" t="s">
        <v>381</v>
      </c>
      <c r="J55" s="241"/>
      <c r="K55" s="209" t="s">
        <v>382</v>
      </c>
      <c r="L55" s="241"/>
      <c r="M55" s="242" t="s">
        <v>490</v>
      </c>
      <c r="N55" s="243"/>
      <c r="O55" s="242" t="s">
        <v>533</v>
      </c>
      <c r="P55" s="243"/>
      <c r="Q55" s="217"/>
      <c r="R55" s="218"/>
      <c r="S55" s="217"/>
      <c r="T55" s="219"/>
    </row>
    <row r="56" spans="2:20" ht="14.25" customHeight="1" x14ac:dyDescent="0.15">
      <c r="B56" s="499"/>
      <c r="C56" s="526"/>
      <c r="D56" s="503"/>
      <c r="E56" s="115" t="s">
        <v>383</v>
      </c>
      <c r="F56" s="116"/>
      <c r="G56" s="130" t="s">
        <v>320</v>
      </c>
      <c r="H56" s="131"/>
      <c r="I56" s="115" t="s">
        <v>384</v>
      </c>
      <c r="J56" s="152"/>
      <c r="K56" s="115" t="s">
        <v>385</v>
      </c>
      <c r="L56" s="152"/>
      <c r="M56" s="67" t="s">
        <v>491</v>
      </c>
      <c r="N56" s="153"/>
      <c r="O56" s="67" t="s">
        <v>534</v>
      </c>
      <c r="P56" s="153"/>
      <c r="Q56" s="123"/>
      <c r="R56" s="165"/>
      <c r="S56" s="123"/>
      <c r="T56" s="169"/>
    </row>
    <row r="57" spans="2:20" ht="14.25" customHeight="1" x14ac:dyDescent="0.15">
      <c r="B57" s="499"/>
      <c r="C57" s="526"/>
      <c r="D57" s="503"/>
      <c r="E57" s="115" t="s">
        <v>386</v>
      </c>
      <c r="F57" s="116"/>
      <c r="G57" s="130" t="s">
        <v>387</v>
      </c>
      <c r="H57" s="131"/>
      <c r="I57" s="115" t="s">
        <v>321</v>
      </c>
      <c r="J57" s="152"/>
      <c r="K57" s="115" t="s">
        <v>388</v>
      </c>
      <c r="L57" s="152"/>
      <c r="M57" s="67" t="s">
        <v>492</v>
      </c>
      <c r="N57" s="153"/>
      <c r="O57" s="67" t="s">
        <v>535</v>
      </c>
      <c r="P57" s="153"/>
      <c r="Q57" s="123"/>
      <c r="R57" s="165"/>
      <c r="S57" s="123"/>
      <c r="T57" s="169"/>
    </row>
    <row r="58" spans="2:20" ht="14.25" customHeight="1" x14ac:dyDescent="0.15">
      <c r="B58" s="499"/>
      <c r="C58" s="526"/>
      <c r="D58" s="503"/>
      <c r="E58" s="115" t="s">
        <v>352</v>
      </c>
      <c r="F58" s="116"/>
      <c r="G58" s="130" t="s">
        <v>389</v>
      </c>
      <c r="H58" s="131"/>
      <c r="I58" s="115" t="s">
        <v>390</v>
      </c>
      <c r="J58" s="152"/>
      <c r="K58" s="115" t="s">
        <v>391</v>
      </c>
      <c r="L58" s="152"/>
      <c r="M58" s="67" t="s">
        <v>493</v>
      </c>
      <c r="N58" s="153"/>
      <c r="O58" s="67" t="s">
        <v>536</v>
      </c>
      <c r="P58" s="153"/>
      <c r="Q58" s="123"/>
      <c r="R58" s="165"/>
      <c r="S58" s="123"/>
      <c r="T58" s="169"/>
    </row>
    <row r="59" spans="2:20" ht="14.25" customHeight="1" x14ac:dyDescent="0.15">
      <c r="B59" s="499"/>
      <c r="C59" s="526"/>
      <c r="D59" s="503"/>
      <c r="E59" s="115"/>
      <c r="F59" s="116"/>
      <c r="G59" s="130"/>
      <c r="H59" s="131"/>
      <c r="I59" s="115" t="s">
        <v>392</v>
      </c>
      <c r="J59" s="152"/>
      <c r="K59" s="115" t="s">
        <v>393</v>
      </c>
      <c r="L59" s="152"/>
      <c r="M59" s="67" t="s">
        <v>494</v>
      </c>
      <c r="N59" s="153"/>
      <c r="O59" s="67"/>
      <c r="P59" s="153"/>
      <c r="Q59" s="123">
        <f>COUNTA(E55:E60,G55:G60,I55:I60,K55:K60,M55:M60,O55:O60)</f>
        <v>28</v>
      </c>
      <c r="R59" s="165"/>
      <c r="S59" s="123"/>
      <c r="T59" s="169"/>
    </row>
    <row r="60" spans="2:20" ht="14.25" customHeight="1" thickBot="1" x14ac:dyDescent="0.2">
      <c r="B60" s="525"/>
      <c r="C60" s="527"/>
      <c r="D60" s="528"/>
      <c r="E60" s="220"/>
      <c r="F60" s="227">
        <f>COUNTA(E55:E60)</f>
        <v>4</v>
      </c>
      <c r="G60" s="255"/>
      <c r="H60" s="227">
        <f>COUNTA(G55:G60)</f>
        <v>4</v>
      </c>
      <c r="I60" s="255" t="s">
        <v>601</v>
      </c>
      <c r="J60" s="227">
        <f>COUNTA(I55:I60)</f>
        <v>6</v>
      </c>
      <c r="K60" s="220"/>
      <c r="L60" s="227">
        <f>COUNTA(K55:K60)</f>
        <v>5</v>
      </c>
      <c r="M60" s="71"/>
      <c r="N60" s="227">
        <f>COUNTA(M55:M60)</f>
        <v>5</v>
      </c>
      <c r="O60" s="71"/>
      <c r="P60" s="227">
        <f>COUNTA(O55:O60)</f>
        <v>4</v>
      </c>
      <c r="Q60" s="163"/>
      <c r="R60" s="224">
        <f>F60+H60+J60+L60+N60+P60</f>
        <v>28</v>
      </c>
      <c r="S60" s="163"/>
      <c r="T60" s="225">
        <f>'2016 07-12'!R58+'2017 01-06'!R60</f>
        <v>54</v>
      </c>
    </row>
    <row r="61" spans="2:20" ht="14.25" customHeight="1" thickBot="1" x14ac:dyDescent="0.2">
      <c r="B61" s="235">
        <v>10</v>
      </c>
      <c r="C61" s="249" t="s">
        <v>394</v>
      </c>
      <c r="D61" s="6">
        <v>3</v>
      </c>
      <c r="E61" s="250"/>
      <c r="F61" s="251"/>
      <c r="G61" s="252"/>
      <c r="H61" s="253"/>
      <c r="I61" s="244"/>
      <c r="J61" s="254"/>
      <c r="K61" s="244"/>
      <c r="L61" s="254"/>
      <c r="M61" s="244"/>
      <c r="N61" s="245"/>
      <c r="O61" s="244"/>
      <c r="P61" s="245"/>
      <c r="Q61" s="246"/>
      <c r="R61" s="247"/>
      <c r="S61" s="246"/>
      <c r="T61" s="248">
        <f>'2016 07-12'!R64+'2017 01-06'!R61</f>
        <v>14</v>
      </c>
    </row>
    <row r="62" spans="2:20" ht="14.25" customHeight="1" x14ac:dyDescent="0.15">
      <c r="B62" s="499">
        <v>11</v>
      </c>
      <c r="C62" s="526" t="s">
        <v>395</v>
      </c>
      <c r="D62" s="503">
        <v>3</v>
      </c>
      <c r="E62" s="115" t="s">
        <v>396</v>
      </c>
      <c r="F62" s="116"/>
      <c r="G62" s="497"/>
      <c r="H62" s="27"/>
      <c r="I62" s="115" t="s">
        <v>397</v>
      </c>
      <c r="J62" s="152"/>
      <c r="K62" s="115" t="s">
        <v>398</v>
      </c>
      <c r="L62" s="152"/>
      <c r="M62" s="497"/>
      <c r="N62" s="140"/>
      <c r="O62" s="67" t="s">
        <v>541</v>
      </c>
      <c r="P62" s="140"/>
      <c r="Q62" s="122"/>
      <c r="R62" s="164"/>
      <c r="S62" s="122"/>
      <c r="T62" s="168"/>
    </row>
    <row r="63" spans="2:20" ht="14.25" customHeight="1" x14ac:dyDescent="0.15">
      <c r="B63" s="499"/>
      <c r="C63" s="526"/>
      <c r="D63" s="503"/>
      <c r="E63" s="115" t="s">
        <v>399</v>
      </c>
      <c r="F63" s="116"/>
      <c r="G63" s="497"/>
      <c r="H63" s="27"/>
      <c r="I63" s="115" t="s">
        <v>400</v>
      </c>
      <c r="J63" s="152"/>
      <c r="K63" s="115" t="s">
        <v>401</v>
      </c>
      <c r="L63" s="152"/>
      <c r="M63" s="497"/>
      <c r="N63" s="140"/>
      <c r="O63" s="67" t="s">
        <v>542</v>
      </c>
      <c r="P63" s="140"/>
      <c r="Q63" s="123"/>
      <c r="R63" s="165"/>
      <c r="S63" s="123"/>
      <c r="T63" s="169"/>
    </row>
    <row r="64" spans="2:20" ht="14.25" customHeight="1" x14ac:dyDescent="0.15">
      <c r="B64" s="499"/>
      <c r="C64" s="526"/>
      <c r="D64" s="503"/>
      <c r="E64" s="115" t="s">
        <v>402</v>
      </c>
      <c r="F64" s="116"/>
      <c r="G64" s="497"/>
      <c r="H64" s="27"/>
      <c r="I64" s="115" t="s">
        <v>403</v>
      </c>
      <c r="J64" s="152"/>
      <c r="K64" s="115" t="s">
        <v>404</v>
      </c>
      <c r="L64" s="152"/>
      <c r="M64" s="497"/>
      <c r="N64" s="140"/>
      <c r="O64" s="67" t="s">
        <v>543</v>
      </c>
      <c r="P64" s="140"/>
      <c r="Q64" s="123"/>
      <c r="R64" s="165"/>
      <c r="S64" s="123"/>
      <c r="T64" s="169"/>
    </row>
    <row r="65" spans="2:20" ht="14.25" customHeight="1" x14ac:dyDescent="0.15">
      <c r="B65" s="499"/>
      <c r="C65" s="526"/>
      <c r="D65" s="503"/>
      <c r="E65" s="115" t="s">
        <v>405</v>
      </c>
      <c r="F65" s="116"/>
      <c r="G65" s="497"/>
      <c r="H65" s="27"/>
      <c r="I65" s="115" t="s">
        <v>406</v>
      </c>
      <c r="J65" s="152"/>
      <c r="K65" s="115" t="s">
        <v>407</v>
      </c>
      <c r="L65" s="152"/>
      <c r="M65" s="497"/>
      <c r="N65" s="140"/>
      <c r="O65" s="67" t="s">
        <v>544</v>
      </c>
      <c r="P65" s="140"/>
      <c r="Q65" s="123"/>
      <c r="R65" s="165"/>
      <c r="S65" s="123"/>
      <c r="T65" s="169"/>
    </row>
    <row r="66" spans="2:20" ht="14.25" customHeight="1" x14ac:dyDescent="0.15">
      <c r="B66" s="499"/>
      <c r="C66" s="526"/>
      <c r="D66" s="503"/>
      <c r="E66" s="115"/>
      <c r="F66" s="116"/>
      <c r="G66" s="497"/>
      <c r="H66" s="27"/>
      <c r="I66" s="115" t="s">
        <v>408</v>
      </c>
      <c r="J66" s="152"/>
      <c r="K66" s="115" t="s">
        <v>409</v>
      </c>
      <c r="L66" s="152"/>
      <c r="M66" s="497"/>
      <c r="N66" s="140"/>
      <c r="O66" s="67"/>
      <c r="P66" s="140"/>
      <c r="Q66" s="123">
        <f>COUNTA(E62:E67,G62:G67,I62:I67,K62:K67,M62:M67,O62:O67)</f>
        <v>19</v>
      </c>
      <c r="R66" s="165"/>
      <c r="S66" s="123"/>
      <c r="T66" s="169"/>
    </row>
    <row r="67" spans="2:20" ht="14.25" customHeight="1" thickBot="1" x14ac:dyDescent="0.2">
      <c r="B67" s="525"/>
      <c r="C67" s="527"/>
      <c r="D67" s="528"/>
      <c r="E67" s="220"/>
      <c r="F67" s="227">
        <f>COUNTA(E62:E67)</f>
        <v>4</v>
      </c>
      <c r="G67" s="498"/>
      <c r="H67" s="227">
        <f>COUNTA(G62:G67)</f>
        <v>0</v>
      </c>
      <c r="I67" s="220" t="s">
        <v>410</v>
      </c>
      <c r="J67" s="227">
        <f>COUNTA(I62:I67)</f>
        <v>6</v>
      </c>
      <c r="K67" s="220"/>
      <c r="L67" s="227">
        <f>COUNTA(K62:K67)</f>
        <v>5</v>
      </c>
      <c r="M67" s="498"/>
      <c r="N67" s="227">
        <f>COUNTA(M62:M67)</f>
        <v>0</v>
      </c>
      <c r="O67" s="256"/>
      <c r="P67" s="227">
        <f>COUNTA(O62:O67)</f>
        <v>4</v>
      </c>
      <c r="Q67" s="163"/>
      <c r="R67" s="224">
        <f>F67+H67+J67+L67+N67+P67</f>
        <v>19</v>
      </c>
      <c r="S67" s="163"/>
      <c r="T67" s="225">
        <f>'2016 07-12'!R70+'2017 01-06'!R67</f>
        <v>42</v>
      </c>
    </row>
    <row r="68" spans="2:20" ht="14.25" customHeight="1" x14ac:dyDescent="0.15">
      <c r="B68" s="499">
        <v>12</v>
      </c>
      <c r="C68" s="526" t="s">
        <v>411</v>
      </c>
      <c r="D68" s="503">
        <v>3</v>
      </c>
      <c r="E68" s="115" t="s">
        <v>412</v>
      </c>
      <c r="F68" s="116"/>
      <c r="G68" s="130" t="s">
        <v>413</v>
      </c>
      <c r="H68" s="131"/>
      <c r="I68" s="115" t="s">
        <v>414</v>
      </c>
      <c r="J68" s="152"/>
      <c r="K68" s="115" t="s">
        <v>415</v>
      </c>
      <c r="L68" s="152"/>
      <c r="M68" s="264" t="s">
        <v>495</v>
      </c>
      <c r="N68" s="140"/>
      <c r="O68" s="115" t="s">
        <v>537</v>
      </c>
      <c r="P68" s="140"/>
      <c r="Q68" s="122"/>
      <c r="R68" s="164"/>
      <c r="S68" s="122"/>
      <c r="T68" s="168"/>
    </row>
    <row r="69" spans="2:20" ht="14.25" customHeight="1" x14ac:dyDescent="0.15">
      <c r="B69" s="499"/>
      <c r="C69" s="526"/>
      <c r="D69" s="503"/>
      <c r="E69" s="115" t="s">
        <v>416</v>
      </c>
      <c r="F69" s="116"/>
      <c r="G69" s="130" t="s">
        <v>417</v>
      </c>
      <c r="H69" s="131"/>
      <c r="I69" s="115" t="s">
        <v>418</v>
      </c>
      <c r="J69" s="152"/>
      <c r="K69" s="115" t="s">
        <v>419</v>
      </c>
      <c r="L69" s="152"/>
      <c r="M69" s="265" t="s">
        <v>496</v>
      </c>
      <c r="N69" s="140"/>
      <c r="O69" s="115" t="s">
        <v>538</v>
      </c>
      <c r="P69" s="140"/>
      <c r="Q69" s="123"/>
      <c r="R69" s="165"/>
      <c r="S69" s="123"/>
      <c r="T69" s="169"/>
    </row>
    <row r="70" spans="2:20" ht="14.25" customHeight="1" x14ac:dyDescent="0.15">
      <c r="B70" s="499"/>
      <c r="C70" s="526"/>
      <c r="D70" s="503"/>
      <c r="E70" s="115" t="s">
        <v>420</v>
      </c>
      <c r="F70" s="116"/>
      <c r="G70" s="130" t="s">
        <v>421</v>
      </c>
      <c r="H70" s="131"/>
      <c r="I70" s="115" t="s">
        <v>422</v>
      </c>
      <c r="J70" s="152"/>
      <c r="K70" s="115" t="s">
        <v>423</v>
      </c>
      <c r="L70" s="152"/>
      <c r="M70" s="265" t="s">
        <v>497</v>
      </c>
      <c r="N70" s="140"/>
      <c r="O70" s="115" t="s">
        <v>539</v>
      </c>
      <c r="P70" s="140"/>
      <c r="Q70" s="123"/>
      <c r="R70" s="165"/>
      <c r="S70" s="123"/>
      <c r="T70" s="169"/>
    </row>
    <row r="71" spans="2:20" ht="14.25" customHeight="1" x14ac:dyDescent="0.15">
      <c r="B71" s="499"/>
      <c r="C71" s="526"/>
      <c r="D71" s="503"/>
      <c r="E71" s="115" t="s">
        <v>424</v>
      </c>
      <c r="F71" s="116"/>
      <c r="G71" s="130" t="s">
        <v>425</v>
      </c>
      <c r="H71" s="131"/>
      <c r="I71" s="115" t="s">
        <v>167</v>
      </c>
      <c r="J71" s="152"/>
      <c r="K71" s="115" t="s">
        <v>426</v>
      </c>
      <c r="L71" s="152"/>
      <c r="M71" s="265" t="s">
        <v>498</v>
      </c>
      <c r="N71" s="140"/>
      <c r="O71" s="115" t="s">
        <v>540</v>
      </c>
      <c r="P71" s="140"/>
      <c r="Q71" s="123"/>
      <c r="R71" s="165"/>
      <c r="S71" s="123"/>
      <c r="T71" s="169"/>
    </row>
    <row r="72" spans="2:20" ht="14.25" customHeight="1" x14ac:dyDescent="0.15">
      <c r="B72" s="499"/>
      <c r="C72" s="526"/>
      <c r="D72" s="503"/>
      <c r="E72" s="115"/>
      <c r="F72" s="116"/>
      <c r="G72" s="130"/>
      <c r="H72" s="131"/>
      <c r="I72" s="115" t="s">
        <v>427</v>
      </c>
      <c r="J72" s="152"/>
      <c r="K72" s="115" t="s">
        <v>428</v>
      </c>
      <c r="L72" s="152"/>
      <c r="M72" s="265" t="s">
        <v>499</v>
      </c>
      <c r="N72" s="140"/>
      <c r="O72" s="115"/>
      <c r="P72" s="140"/>
      <c r="Q72" s="123">
        <f>COUNTA(E68:E73,G68:G73,I68:I73,K68:K73,M68:M73,O68:O73)</f>
        <v>28</v>
      </c>
      <c r="R72" s="165"/>
      <c r="S72" s="123"/>
      <c r="T72" s="169"/>
    </row>
    <row r="73" spans="2:20" ht="14.25" customHeight="1" thickBot="1" x14ac:dyDescent="0.2">
      <c r="B73" s="525"/>
      <c r="C73" s="527"/>
      <c r="D73" s="528"/>
      <c r="E73" s="220"/>
      <c r="F73" s="227">
        <f>COUNTA(E68:E73)</f>
        <v>4</v>
      </c>
      <c r="G73" s="255"/>
      <c r="H73" s="227">
        <f>COUNTA(G68:G73)</f>
        <v>4</v>
      </c>
      <c r="I73" s="220" t="s">
        <v>429</v>
      </c>
      <c r="J73" s="227">
        <f>COUNTA(I68:I73)</f>
        <v>6</v>
      </c>
      <c r="K73" s="220"/>
      <c r="L73" s="227">
        <f>COUNTA(K68:K73)</f>
        <v>5</v>
      </c>
      <c r="M73" s="220"/>
      <c r="N73" s="227">
        <f>COUNTA(M68:M73)</f>
        <v>5</v>
      </c>
      <c r="O73" s="220"/>
      <c r="P73" s="227">
        <f>COUNTA(O68:O73)</f>
        <v>4</v>
      </c>
      <c r="Q73" s="163"/>
      <c r="R73" s="224">
        <f>F73+H73+J73+L73+N73+P73</f>
        <v>28</v>
      </c>
      <c r="S73" s="163"/>
      <c r="T73" s="225">
        <f>'2016 07-12'!R76+'2017 01-06'!R73</f>
        <v>54</v>
      </c>
    </row>
    <row r="74" spans="2:20" ht="14.25" customHeight="1" x14ac:dyDescent="0.15">
      <c r="B74" s="499">
        <v>13</v>
      </c>
      <c r="C74" s="526" t="s">
        <v>430</v>
      </c>
      <c r="D74" s="503">
        <v>3</v>
      </c>
      <c r="E74" s="115" t="s">
        <v>431</v>
      </c>
      <c r="F74" s="116"/>
      <c r="G74" s="497"/>
      <c r="H74" s="27"/>
      <c r="I74" s="497"/>
      <c r="J74" s="27"/>
      <c r="K74" s="115" t="s">
        <v>258</v>
      </c>
      <c r="L74" s="152"/>
      <c r="M74" s="124" t="s">
        <v>500</v>
      </c>
      <c r="N74" s="125"/>
      <c r="O74" s="497"/>
      <c r="P74" s="125"/>
      <c r="Q74" s="122"/>
      <c r="R74" s="164"/>
      <c r="S74" s="122"/>
      <c r="T74" s="168"/>
    </row>
    <row r="75" spans="2:20" ht="14.25" customHeight="1" x14ac:dyDescent="0.15">
      <c r="B75" s="499"/>
      <c r="C75" s="526"/>
      <c r="D75" s="503"/>
      <c r="E75" s="115" t="s">
        <v>432</v>
      </c>
      <c r="F75" s="116"/>
      <c r="G75" s="497"/>
      <c r="H75" s="27"/>
      <c r="I75" s="497"/>
      <c r="J75" s="27"/>
      <c r="K75" s="115" t="s">
        <v>433</v>
      </c>
      <c r="L75" s="152"/>
      <c r="M75" s="124" t="s">
        <v>501</v>
      </c>
      <c r="N75" s="125"/>
      <c r="O75" s="497"/>
      <c r="P75" s="125"/>
      <c r="Q75" s="123"/>
      <c r="R75" s="165"/>
      <c r="S75" s="123"/>
      <c r="T75" s="169"/>
    </row>
    <row r="76" spans="2:20" ht="14.25" customHeight="1" x14ac:dyDescent="0.15">
      <c r="B76" s="499"/>
      <c r="C76" s="526"/>
      <c r="D76" s="503"/>
      <c r="E76" s="115" t="s">
        <v>256</v>
      </c>
      <c r="F76" s="116"/>
      <c r="G76" s="497"/>
      <c r="H76" s="27"/>
      <c r="I76" s="497"/>
      <c r="J76" s="27"/>
      <c r="K76" s="115" t="s">
        <v>256</v>
      </c>
      <c r="L76" s="152"/>
      <c r="M76" s="124" t="s">
        <v>502</v>
      </c>
      <c r="N76" s="125"/>
      <c r="O76" s="497"/>
      <c r="P76" s="125"/>
      <c r="Q76" s="123"/>
      <c r="R76" s="165"/>
      <c r="S76" s="123"/>
      <c r="T76" s="169"/>
    </row>
    <row r="77" spans="2:20" ht="14.25" customHeight="1" x14ac:dyDescent="0.15">
      <c r="B77" s="499"/>
      <c r="C77" s="526"/>
      <c r="D77" s="503"/>
      <c r="E77" s="115" t="s">
        <v>434</v>
      </c>
      <c r="F77" s="116"/>
      <c r="G77" s="497"/>
      <c r="H77" s="27"/>
      <c r="I77" s="497"/>
      <c r="J77" s="27"/>
      <c r="K77" s="115" t="s">
        <v>435</v>
      </c>
      <c r="L77" s="152"/>
      <c r="M77" s="124" t="s">
        <v>503</v>
      </c>
      <c r="N77" s="125"/>
      <c r="O77" s="497"/>
      <c r="P77" s="125"/>
      <c r="Q77" s="123"/>
      <c r="R77" s="165"/>
      <c r="S77" s="123"/>
      <c r="T77" s="169"/>
    </row>
    <row r="78" spans="2:20" ht="14.25" customHeight="1" x14ac:dyDescent="0.15">
      <c r="B78" s="499"/>
      <c r="C78" s="526"/>
      <c r="D78" s="503"/>
      <c r="E78" s="115"/>
      <c r="F78" s="116"/>
      <c r="G78" s="497"/>
      <c r="H78" s="27"/>
      <c r="I78" s="497"/>
      <c r="J78" s="27"/>
      <c r="K78" s="115" t="s">
        <v>436</v>
      </c>
      <c r="L78" s="152"/>
      <c r="M78" s="124" t="s">
        <v>504</v>
      </c>
      <c r="N78" s="125"/>
      <c r="O78" s="497"/>
      <c r="P78" s="125"/>
      <c r="Q78" s="123">
        <f>COUNTA(E74:E79,G74:G79,I74:I79,K74:K79,M74:M79,O74:O79)</f>
        <v>14</v>
      </c>
      <c r="R78" s="165"/>
      <c r="S78" s="123"/>
      <c r="T78" s="169"/>
    </row>
    <row r="79" spans="2:20" ht="14.25" customHeight="1" thickBot="1" x14ac:dyDescent="0.2">
      <c r="B79" s="525"/>
      <c r="C79" s="527"/>
      <c r="D79" s="528"/>
      <c r="E79" s="220"/>
      <c r="F79" s="227">
        <f>COUNTA(E74:E79)</f>
        <v>4</v>
      </c>
      <c r="G79" s="498"/>
      <c r="H79" s="227">
        <f>COUNTA(G74:G79)</f>
        <v>0</v>
      </c>
      <c r="I79" s="498"/>
      <c r="J79" s="227">
        <f>COUNTA(I74:I79)</f>
        <v>0</v>
      </c>
      <c r="K79" s="86"/>
      <c r="L79" s="227">
        <f>COUNTA(K74:K79)</f>
        <v>5</v>
      </c>
      <c r="M79" s="256"/>
      <c r="N79" s="227">
        <f>COUNTA(M74:M79)</f>
        <v>5</v>
      </c>
      <c r="O79" s="498"/>
      <c r="P79" s="227">
        <f>COUNTA(O74:O79)</f>
        <v>0</v>
      </c>
      <c r="Q79" s="163"/>
      <c r="R79" s="224">
        <f>F79+H79+J79+L79+N79+P79</f>
        <v>14</v>
      </c>
      <c r="S79" s="163"/>
      <c r="T79" s="225">
        <f>'2016 07-12'!R82+'2017 01-06'!R79</f>
        <v>36</v>
      </c>
    </row>
    <row r="80" spans="2:20" ht="14.25" customHeight="1" x14ac:dyDescent="0.15">
      <c r="B80" s="499">
        <v>14</v>
      </c>
      <c r="C80" s="526" t="s">
        <v>437</v>
      </c>
      <c r="D80" s="503">
        <v>4</v>
      </c>
      <c r="E80" s="505"/>
      <c r="F80" s="154"/>
      <c r="G80" s="135" t="s">
        <v>438</v>
      </c>
      <c r="H80" s="136"/>
      <c r="I80" s="497"/>
      <c r="J80" s="27"/>
      <c r="K80" s="497"/>
      <c r="L80" s="27"/>
      <c r="M80" s="497"/>
      <c r="N80" s="9"/>
      <c r="O80" s="67" t="s">
        <v>545</v>
      </c>
      <c r="P80" s="9"/>
      <c r="Q80" s="122"/>
      <c r="R80" s="164"/>
      <c r="S80" s="122"/>
      <c r="T80" s="168"/>
    </row>
    <row r="81" spans="2:20" ht="14.25" customHeight="1" x14ac:dyDescent="0.15">
      <c r="B81" s="499"/>
      <c r="C81" s="526"/>
      <c r="D81" s="503"/>
      <c r="E81" s="505"/>
      <c r="F81" s="154"/>
      <c r="G81" s="135" t="s">
        <v>439</v>
      </c>
      <c r="H81" s="136"/>
      <c r="I81" s="497"/>
      <c r="J81" s="27"/>
      <c r="K81" s="497"/>
      <c r="L81" s="27"/>
      <c r="M81" s="497"/>
      <c r="N81" s="9"/>
      <c r="O81" s="67" t="s">
        <v>556</v>
      </c>
      <c r="P81" s="9"/>
      <c r="Q81" s="123"/>
      <c r="R81" s="165"/>
      <c r="S81" s="123"/>
      <c r="T81" s="169"/>
    </row>
    <row r="82" spans="2:20" ht="14.25" customHeight="1" x14ac:dyDescent="0.15">
      <c r="B82" s="499"/>
      <c r="C82" s="526"/>
      <c r="D82" s="503"/>
      <c r="E82" s="505"/>
      <c r="F82" s="154"/>
      <c r="G82" s="135" t="s">
        <v>340</v>
      </c>
      <c r="H82" s="136"/>
      <c r="I82" s="497"/>
      <c r="J82" s="27"/>
      <c r="K82" s="497"/>
      <c r="L82" s="27"/>
      <c r="M82" s="497"/>
      <c r="N82" s="9"/>
      <c r="O82" s="67" t="s">
        <v>546</v>
      </c>
      <c r="P82" s="9"/>
      <c r="Q82" s="123"/>
      <c r="R82" s="165"/>
      <c r="S82" s="123"/>
      <c r="T82" s="169"/>
    </row>
    <row r="83" spans="2:20" ht="14.25" customHeight="1" x14ac:dyDescent="0.15">
      <c r="B83" s="499"/>
      <c r="C83" s="526"/>
      <c r="D83" s="503"/>
      <c r="E83" s="505"/>
      <c r="F83" s="154"/>
      <c r="G83" s="135" t="s">
        <v>440</v>
      </c>
      <c r="H83" s="136"/>
      <c r="I83" s="497"/>
      <c r="J83" s="27"/>
      <c r="K83" s="497"/>
      <c r="L83" s="27"/>
      <c r="M83" s="497"/>
      <c r="N83" s="9"/>
      <c r="O83" s="67" t="s">
        <v>547</v>
      </c>
      <c r="P83" s="9"/>
      <c r="Q83" s="123"/>
      <c r="R83" s="165"/>
      <c r="S83" s="123"/>
      <c r="T83" s="169"/>
    </row>
    <row r="84" spans="2:20" ht="14.25" customHeight="1" x14ac:dyDescent="0.15">
      <c r="B84" s="499"/>
      <c r="C84" s="526"/>
      <c r="D84" s="503"/>
      <c r="E84" s="505"/>
      <c r="F84" s="154"/>
      <c r="G84" s="135"/>
      <c r="H84" s="136"/>
      <c r="I84" s="497"/>
      <c r="J84" s="27"/>
      <c r="K84" s="497"/>
      <c r="L84" s="27"/>
      <c r="M84" s="497"/>
      <c r="N84" s="9"/>
      <c r="O84" s="67"/>
      <c r="P84" s="9"/>
      <c r="Q84" s="123">
        <f>COUNTA(E80:E85,G80:G85,I80:I85,K80:K85,M80:M85,O80:O85)</f>
        <v>8</v>
      </c>
      <c r="R84" s="165"/>
      <c r="S84" s="123"/>
      <c r="T84" s="169"/>
    </row>
    <row r="85" spans="2:20" ht="14.25" customHeight="1" thickBot="1" x14ac:dyDescent="0.2">
      <c r="B85" s="525"/>
      <c r="C85" s="527"/>
      <c r="D85" s="528"/>
      <c r="E85" s="506"/>
      <c r="F85" s="227">
        <f>COUNTA(E80:E85)</f>
        <v>0</v>
      </c>
      <c r="G85" s="71"/>
      <c r="H85" s="227">
        <f>COUNTA(G80:G85)</f>
        <v>4</v>
      </c>
      <c r="I85" s="498"/>
      <c r="J85" s="227">
        <f>COUNTA(I80:I85)</f>
        <v>0</v>
      </c>
      <c r="K85" s="498"/>
      <c r="L85" s="227">
        <f>COUNTA(K80:K85)</f>
        <v>0</v>
      </c>
      <c r="M85" s="498"/>
      <c r="N85" s="227">
        <f>COUNTA(M80:M85)</f>
        <v>0</v>
      </c>
      <c r="O85" s="256"/>
      <c r="P85" s="227">
        <f>COUNTA(O80:O85)</f>
        <v>4</v>
      </c>
      <c r="Q85" s="163"/>
      <c r="R85" s="224">
        <f>F85+H85+J85+L85+N85+P85</f>
        <v>8</v>
      </c>
      <c r="S85" s="163"/>
      <c r="T85" s="225">
        <f>'2016 07-12'!R88+'2017 01-06'!R85</f>
        <v>12</v>
      </c>
    </row>
    <row r="86" spans="2:20" ht="14.25" customHeight="1" x14ac:dyDescent="0.15">
      <c r="B86" s="529">
        <v>15</v>
      </c>
      <c r="C86" s="530" t="s">
        <v>441</v>
      </c>
      <c r="D86" s="532">
        <v>4</v>
      </c>
      <c r="E86" s="209" t="s">
        <v>442</v>
      </c>
      <c r="F86" s="210"/>
      <c r="G86" s="211" t="s">
        <v>443</v>
      </c>
      <c r="H86" s="212"/>
      <c r="I86" s="213" t="s">
        <v>444</v>
      </c>
      <c r="J86" s="214"/>
      <c r="K86" s="213" t="s">
        <v>445</v>
      </c>
      <c r="L86" s="214"/>
      <c r="M86" s="213" t="s">
        <v>505</v>
      </c>
      <c r="N86" s="216"/>
      <c r="O86" s="213" t="s">
        <v>548</v>
      </c>
      <c r="P86" s="216"/>
      <c r="Q86" s="217"/>
      <c r="R86" s="218"/>
      <c r="S86" s="217"/>
      <c r="T86" s="219"/>
    </row>
    <row r="87" spans="2:20" ht="14.25" customHeight="1" x14ac:dyDescent="0.15">
      <c r="B87" s="499"/>
      <c r="C87" s="501"/>
      <c r="D87" s="503"/>
      <c r="E87" s="115" t="s">
        <v>446</v>
      </c>
      <c r="F87" s="116"/>
      <c r="G87" s="117" t="s">
        <v>447</v>
      </c>
      <c r="H87" s="118"/>
      <c r="I87" s="119" t="s">
        <v>448</v>
      </c>
      <c r="J87" s="120"/>
      <c r="K87" s="119" t="s">
        <v>449</v>
      </c>
      <c r="L87" s="120"/>
      <c r="M87" s="119" t="s">
        <v>506</v>
      </c>
      <c r="N87" s="121"/>
      <c r="O87" s="119" t="s">
        <v>549</v>
      </c>
      <c r="P87" s="121"/>
      <c r="Q87" s="123"/>
      <c r="R87" s="165"/>
      <c r="S87" s="123"/>
      <c r="T87" s="169"/>
    </row>
    <row r="88" spans="2:20" ht="14.25" customHeight="1" x14ac:dyDescent="0.15">
      <c r="B88" s="499"/>
      <c r="C88" s="501"/>
      <c r="D88" s="503"/>
      <c r="E88" s="115" t="s">
        <v>450</v>
      </c>
      <c r="F88" s="116"/>
      <c r="G88" s="117" t="s">
        <v>451</v>
      </c>
      <c r="H88" s="118"/>
      <c r="I88" s="119" t="s">
        <v>452</v>
      </c>
      <c r="J88" s="120"/>
      <c r="K88" s="119" t="s">
        <v>453</v>
      </c>
      <c r="L88" s="120"/>
      <c r="M88" s="119" t="s">
        <v>507</v>
      </c>
      <c r="N88" s="121"/>
      <c r="O88" s="119" t="s">
        <v>550</v>
      </c>
      <c r="P88" s="121"/>
      <c r="Q88" s="123"/>
      <c r="R88" s="165"/>
      <c r="S88" s="123"/>
      <c r="T88" s="169"/>
    </row>
    <row r="89" spans="2:20" ht="14.25" customHeight="1" x14ac:dyDescent="0.15">
      <c r="B89" s="499"/>
      <c r="C89" s="501"/>
      <c r="D89" s="503"/>
      <c r="E89" s="115" t="s">
        <v>454</v>
      </c>
      <c r="F89" s="116"/>
      <c r="G89" s="117" t="s">
        <v>455</v>
      </c>
      <c r="H89" s="118"/>
      <c r="I89" s="119" t="s">
        <v>456</v>
      </c>
      <c r="J89" s="120"/>
      <c r="K89" s="119" t="s">
        <v>457</v>
      </c>
      <c r="L89" s="120"/>
      <c r="M89" s="119" t="s">
        <v>508</v>
      </c>
      <c r="N89" s="121"/>
      <c r="O89" s="119" t="s">
        <v>551</v>
      </c>
      <c r="P89" s="121"/>
      <c r="Q89" s="123"/>
      <c r="R89" s="165"/>
      <c r="S89" s="123"/>
      <c r="T89" s="169"/>
    </row>
    <row r="90" spans="2:20" ht="14.25" customHeight="1" x14ac:dyDescent="0.15">
      <c r="B90" s="499"/>
      <c r="C90" s="501"/>
      <c r="D90" s="503"/>
      <c r="E90" s="115"/>
      <c r="F90" s="116"/>
      <c r="G90" s="117"/>
      <c r="H90" s="118"/>
      <c r="I90" s="119" t="s">
        <v>425</v>
      </c>
      <c r="J90" s="120"/>
      <c r="K90" s="119" t="s">
        <v>397</v>
      </c>
      <c r="L90" s="120"/>
      <c r="M90" s="119" t="s">
        <v>509</v>
      </c>
      <c r="N90" s="121"/>
      <c r="O90" s="119"/>
      <c r="P90" s="121"/>
      <c r="Q90" s="123">
        <f>COUNTA(E86:E91,G86:G91,I86:I91,K86:K91,M86:M91,O86:O91)</f>
        <v>28</v>
      </c>
      <c r="R90" s="165"/>
      <c r="S90" s="123"/>
      <c r="T90" s="169"/>
    </row>
    <row r="91" spans="2:20" ht="14.25" customHeight="1" thickBot="1" x14ac:dyDescent="0.2">
      <c r="B91" s="525"/>
      <c r="C91" s="531"/>
      <c r="D91" s="528"/>
      <c r="E91" s="220"/>
      <c r="F91" s="227">
        <f>COUNTA(E86:E91)</f>
        <v>4</v>
      </c>
      <c r="G91" s="71"/>
      <c r="H91" s="227">
        <f>COUNTA(G86:G91)</f>
        <v>4</v>
      </c>
      <c r="I91" s="223" t="s">
        <v>458</v>
      </c>
      <c r="J91" s="227">
        <f>COUNTA(I86:I91)</f>
        <v>6</v>
      </c>
      <c r="K91" s="223"/>
      <c r="L91" s="227">
        <f>COUNTA(K86:K91)</f>
        <v>5</v>
      </c>
      <c r="M91" s="223"/>
      <c r="N91" s="227">
        <f>COUNTA(M86:M91)</f>
        <v>5</v>
      </c>
      <c r="O91" s="223"/>
      <c r="P91" s="227">
        <f>COUNTA(O86:O91)</f>
        <v>4</v>
      </c>
      <c r="Q91" s="163"/>
      <c r="R91" s="224">
        <f>F91+H91+J91+L91+N91+P91</f>
        <v>28</v>
      </c>
      <c r="S91" s="163"/>
      <c r="T91" s="225">
        <f>'2016 07-12'!R94+'2017 01-06'!R91</f>
        <v>57</v>
      </c>
    </row>
    <row r="92" spans="2:20" ht="14.25" customHeight="1" x14ac:dyDescent="0.15">
      <c r="B92" s="499">
        <v>16</v>
      </c>
      <c r="C92" s="501" t="s">
        <v>515</v>
      </c>
      <c r="D92" s="503">
        <v>5</v>
      </c>
      <c r="E92" s="505"/>
      <c r="F92" s="116"/>
      <c r="G92" s="505"/>
      <c r="H92" s="118"/>
      <c r="I92" s="505"/>
      <c r="J92" s="120"/>
      <c r="K92" s="505"/>
      <c r="L92" s="120"/>
      <c r="M92" s="119" t="s">
        <v>510</v>
      </c>
      <c r="N92" s="121"/>
      <c r="O92" s="119" t="s">
        <v>552</v>
      </c>
      <c r="P92" s="121"/>
      <c r="Q92" s="122"/>
      <c r="R92" s="164"/>
      <c r="S92" s="122"/>
      <c r="T92" s="168"/>
    </row>
    <row r="93" spans="2:20" ht="14.25" customHeight="1" x14ac:dyDescent="0.15">
      <c r="B93" s="499"/>
      <c r="C93" s="501"/>
      <c r="D93" s="503"/>
      <c r="E93" s="505"/>
      <c r="F93" s="116"/>
      <c r="G93" s="505"/>
      <c r="H93" s="118"/>
      <c r="I93" s="505"/>
      <c r="J93" s="120"/>
      <c r="K93" s="505"/>
      <c r="L93" s="120"/>
      <c r="M93" s="119" t="s">
        <v>511</v>
      </c>
      <c r="N93" s="121"/>
      <c r="O93" s="119" t="s">
        <v>553</v>
      </c>
      <c r="P93" s="121"/>
      <c r="Q93" s="123"/>
      <c r="R93" s="165"/>
      <c r="S93" s="123"/>
      <c r="T93" s="169"/>
    </row>
    <row r="94" spans="2:20" ht="14.25" customHeight="1" x14ac:dyDescent="0.15">
      <c r="B94" s="499"/>
      <c r="C94" s="501"/>
      <c r="D94" s="503"/>
      <c r="E94" s="505"/>
      <c r="F94" s="116"/>
      <c r="G94" s="505"/>
      <c r="H94" s="118"/>
      <c r="I94" s="505"/>
      <c r="J94" s="120"/>
      <c r="K94" s="505"/>
      <c r="L94" s="120"/>
      <c r="M94" s="119" t="s">
        <v>512</v>
      </c>
      <c r="N94" s="121"/>
      <c r="O94" s="119" t="s">
        <v>554</v>
      </c>
      <c r="P94" s="121"/>
      <c r="Q94" s="123"/>
      <c r="R94" s="165"/>
      <c r="S94" s="123"/>
      <c r="T94" s="169"/>
    </row>
    <row r="95" spans="2:20" ht="14.25" customHeight="1" x14ac:dyDescent="0.15">
      <c r="B95" s="499"/>
      <c r="C95" s="501"/>
      <c r="D95" s="503"/>
      <c r="E95" s="505"/>
      <c r="F95" s="116"/>
      <c r="G95" s="505"/>
      <c r="H95" s="118"/>
      <c r="I95" s="505"/>
      <c r="J95" s="120"/>
      <c r="K95" s="505"/>
      <c r="L95" s="120"/>
      <c r="M95" s="119" t="s">
        <v>513</v>
      </c>
      <c r="N95" s="121"/>
      <c r="O95" s="119" t="s">
        <v>555</v>
      </c>
      <c r="P95" s="121"/>
      <c r="Q95" s="123"/>
      <c r="R95" s="165"/>
      <c r="S95" s="123"/>
      <c r="T95" s="169"/>
    </row>
    <row r="96" spans="2:20" ht="14.25" customHeight="1" x14ac:dyDescent="0.15">
      <c r="B96" s="499"/>
      <c r="C96" s="501"/>
      <c r="D96" s="503"/>
      <c r="E96" s="505"/>
      <c r="F96" s="116"/>
      <c r="G96" s="505"/>
      <c r="H96" s="118"/>
      <c r="I96" s="505"/>
      <c r="J96" s="120"/>
      <c r="K96" s="505"/>
      <c r="L96" s="120"/>
      <c r="M96" s="119" t="s">
        <v>514</v>
      </c>
      <c r="N96" s="121"/>
      <c r="O96" s="119"/>
      <c r="P96" s="121"/>
      <c r="Q96" s="123">
        <f>COUNTA(E92:E97,G92:G97,I92:I97,K92:K97,M92:M97,O92:O97)</f>
        <v>9</v>
      </c>
      <c r="R96" s="165"/>
      <c r="S96" s="123"/>
      <c r="T96" s="169"/>
    </row>
    <row r="97" spans="2:20" ht="14.25" customHeight="1" thickBot="1" x14ac:dyDescent="0.2">
      <c r="B97" s="500"/>
      <c r="C97" s="502"/>
      <c r="D97" s="504"/>
      <c r="E97" s="506"/>
      <c r="F97" s="257">
        <f>COUNTA(E92:E97)</f>
        <v>0</v>
      </c>
      <c r="G97" s="506"/>
      <c r="H97" s="257">
        <f>COUNTA(G92:G97)</f>
        <v>0</v>
      </c>
      <c r="I97" s="506"/>
      <c r="J97" s="257">
        <f>COUNTA(I92:I97)</f>
        <v>0</v>
      </c>
      <c r="K97" s="506"/>
      <c r="L97" s="257">
        <f>COUNTA(K92:K97)</f>
        <v>0</v>
      </c>
      <c r="M97" s="258"/>
      <c r="N97" s="257">
        <f>COUNTA(M92:M97)</f>
        <v>5</v>
      </c>
      <c r="O97" s="258"/>
      <c r="P97" s="257">
        <f>COUNTA(O92:O97)</f>
        <v>4</v>
      </c>
      <c r="Q97" s="259"/>
      <c r="R97" s="260">
        <f>F97+H97+J97+L97+N97+P97</f>
        <v>9</v>
      </c>
      <c r="S97" s="259"/>
      <c r="T97" s="261">
        <f>'2016 07-12'!R100+'2017 01-06'!R97</f>
        <v>9</v>
      </c>
    </row>
    <row r="98" spans="2:20" ht="14.25" customHeight="1" thickTop="1" x14ac:dyDescent="0.15">
      <c r="B98" s="512" t="s">
        <v>459</v>
      </c>
      <c r="C98" s="513"/>
      <c r="D98" s="514"/>
      <c r="E98" s="155"/>
      <c r="F98" s="156"/>
      <c r="G98" s="157" t="s">
        <v>460</v>
      </c>
      <c r="H98" s="158"/>
      <c r="I98" s="159"/>
      <c r="J98" s="160"/>
      <c r="K98" s="159"/>
      <c r="L98" s="160"/>
      <c r="M98" s="159"/>
      <c r="N98" s="161"/>
      <c r="O98" s="159"/>
      <c r="P98" s="161"/>
      <c r="Q98" s="162"/>
      <c r="R98" s="166"/>
      <c r="S98" s="162"/>
      <c r="T98" s="195"/>
    </row>
    <row r="99" spans="2:20" ht="14.25" customHeight="1" x14ac:dyDescent="0.15">
      <c r="B99" s="515"/>
      <c r="C99" s="516"/>
      <c r="D99" s="517"/>
      <c r="E99" s="115"/>
      <c r="F99" s="116"/>
      <c r="G99" s="117" t="s">
        <v>461</v>
      </c>
      <c r="H99" s="118"/>
      <c r="I99" s="119"/>
      <c r="J99" s="120"/>
      <c r="K99" s="119"/>
      <c r="L99" s="120"/>
      <c r="M99" s="119"/>
      <c r="N99" s="121"/>
      <c r="O99" s="119"/>
      <c r="P99" s="121"/>
      <c r="Q99" s="123"/>
      <c r="R99" s="165"/>
      <c r="S99" s="123"/>
      <c r="T99" s="196"/>
    </row>
    <row r="100" spans="2:20" ht="14.25" customHeight="1" x14ac:dyDescent="0.15">
      <c r="B100" s="515"/>
      <c r="C100" s="516"/>
      <c r="D100" s="517"/>
      <c r="E100" s="115"/>
      <c r="F100" s="116"/>
      <c r="G100" s="117" t="s">
        <v>462</v>
      </c>
      <c r="H100" s="118"/>
      <c r="I100" s="119"/>
      <c r="J100" s="120"/>
      <c r="K100" s="119"/>
      <c r="L100" s="120"/>
      <c r="M100" s="119"/>
      <c r="N100" s="121"/>
      <c r="O100" s="119"/>
      <c r="P100" s="121"/>
      <c r="Q100" s="123"/>
      <c r="R100" s="165"/>
      <c r="S100" s="123"/>
      <c r="T100" s="196"/>
    </row>
    <row r="101" spans="2:20" ht="14.25" customHeight="1" x14ac:dyDescent="0.15">
      <c r="B101" s="515"/>
      <c r="C101" s="516"/>
      <c r="D101" s="517"/>
      <c r="E101" s="115"/>
      <c r="F101" s="116"/>
      <c r="G101" s="117" t="s">
        <v>463</v>
      </c>
      <c r="H101" s="118"/>
      <c r="I101" s="119"/>
      <c r="J101" s="120"/>
      <c r="K101" s="119"/>
      <c r="L101" s="120"/>
      <c r="M101" s="119"/>
      <c r="N101" s="121"/>
      <c r="O101" s="119"/>
      <c r="P101" s="121"/>
      <c r="Q101" s="123"/>
      <c r="R101" s="165"/>
      <c r="S101" s="123"/>
      <c r="T101" s="196"/>
    </row>
    <row r="102" spans="2:20" ht="14.25" customHeight="1" thickBot="1" x14ac:dyDescent="0.2">
      <c r="B102" s="518"/>
      <c r="C102" s="519"/>
      <c r="D102" s="520"/>
      <c r="E102" s="197"/>
      <c r="F102" s="198"/>
      <c r="G102" s="199" t="s">
        <v>464</v>
      </c>
      <c r="H102" s="200"/>
      <c r="I102" s="201"/>
      <c r="J102" s="202"/>
      <c r="K102" s="201"/>
      <c r="L102" s="202"/>
      <c r="M102" s="201"/>
      <c r="N102" s="203"/>
      <c r="O102" s="201"/>
      <c r="P102" s="203"/>
      <c r="Q102" s="204"/>
      <c r="R102" s="205"/>
      <c r="S102" s="204"/>
      <c r="T102" s="206"/>
    </row>
    <row r="103" spans="2:20" ht="14.25" thickTop="1" x14ac:dyDescent="0.15">
      <c r="B103" s="536" t="s">
        <v>469</v>
      </c>
      <c r="C103" s="537"/>
      <c r="D103" s="538"/>
      <c r="E103" s="192">
        <f>COUNTA(E5:E97)</f>
        <v>51</v>
      </c>
      <c r="F103" s="193"/>
      <c r="G103" s="175">
        <f>COUNTA(G5:G97)</f>
        <v>43</v>
      </c>
      <c r="H103" s="194"/>
      <c r="I103" s="175">
        <f>COUNTA(I5:I97)</f>
        <v>46</v>
      </c>
      <c r="J103" s="194"/>
      <c r="K103" s="175">
        <f>COUNTA(K5:K97)</f>
        <v>33</v>
      </c>
      <c r="L103" s="194"/>
      <c r="M103" s="175">
        <f>COUNTA(M5:M97)</f>
        <v>42</v>
      </c>
      <c r="N103" s="194"/>
      <c r="O103" s="175">
        <f>COUNTA(O5:O97)</f>
        <v>40</v>
      </c>
      <c r="P103" s="176"/>
      <c r="Q103" s="178">
        <f>Q9+Q15+Q21+Q27+Q33+Q41+Q47+Q53+Q59+Q66+Q72+Q78+Q84+Q90+Q96</f>
        <v>255</v>
      </c>
      <c r="R103" s="164"/>
      <c r="S103" s="122"/>
      <c r="T103" s="168"/>
    </row>
    <row r="104" spans="2:20" ht="14.25" thickBot="1" x14ac:dyDescent="0.2">
      <c r="B104" s="491" t="s">
        <v>470</v>
      </c>
      <c r="C104" s="492"/>
      <c r="D104" s="493"/>
      <c r="E104" s="171"/>
      <c r="F104" s="172">
        <f>F10+F16+F22+F28+F34+F42+F48+F54+F60+F67+F73+F79+F85+F91+F97</f>
        <v>51</v>
      </c>
      <c r="G104" s="173"/>
      <c r="H104" s="172">
        <f>H10+H16+H22+H28+H34+H42+H48+H54+H60+H67+H73+H79+H85+H91+H97</f>
        <v>43</v>
      </c>
      <c r="I104" s="173"/>
      <c r="J104" s="172">
        <f>J10+J16+J22+J28+J34+J42+J48+J54+J60+J67+J73+J79+J85+J91+J97</f>
        <v>46</v>
      </c>
      <c r="K104" s="173"/>
      <c r="L104" s="172">
        <f>L10+L16+L22+L28+L34+L42+L48+L54+L60+L67+L73+L79+L85+L91+L97</f>
        <v>33</v>
      </c>
      <c r="M104" s="173"/>
      <c r="N104" s="172">
        <f>N10+N16+N22+N28+N34+N42+N48+N54+N60+N67+N73+N79+N85+N91+N97</f>
        <v>42</v>
      </c>
      <c r="O104" s="173"/>
      <c r="P104" s="174">
        <f>P10+P16+P22+P28+P34+P42+P48+P54+P60+P67+P73+P79+P85+P91+P97</f>
        <v>40</v>
      </c>
      <c r="Q104" s="163"/>
      <c r="R104" s="177">
        <f>R10+R16+R22+R28+R34+R42+R48+R54+R60+R67+R73+R79+R85+R91+R97</f>
        <v>255</v>
      </c>
      <c r="S104" s="163"/>
      <c r="T104" s="188">
        <f>T10+T16+T22+T28+T34+T42+T48+T54+T60+T61+T67+T73+T79+T85+T91+T97</f>
        <v>548</v>
      </c>
    </row>
    <row r="105" spans="2:20" ht="14.25" thickBot="1" x14ac:dyDescent="0.2">
      <c r="B105" s="494" t="s">
        <v>472</v>
      </c>
      <c r="C105" s="495"/>
      <c r="D105" s="496"/>
      <c r="E105" s="521">
        <f>F104+H104+J104+L104+N104+P104</f>
        <v>255</v>
      </c>
      <c r="F105" s="522"/>
      <c r="G105" s="522"/>
      <c r="H105" s="522"/>
      <c r="I105" s="522"/>
      <c r="J105" s="522"/>
      <c r="K105" s="522"/>
      <c r="L105" s="522"/>
      <c r="M105" s="522"/>
      <c r="N105" s="522"/>
      <c r="O105" s="522"/>
      <c r="P105" s="511"/>
      <c r="Q105" s="262"/>
      <c r="R105" s="263"/>
      <c r="S105" s="510">
        <f>'2016 07-12'!R96+'2017 01-06'!R104</f>
        <v>548</v>
      </c>
      <c r="T105" s="511"/>
    </row>
  </sheetData>
  <mergeCells count="86">
    <mergeCell ref="B103:D103"/>
    <mergeCell ref="B104:D104"/>
    <mergeCell ref="B105:D105"/>
    <mergeCell ref="B11:B16"/>
    <mergeCell ref="C11:C16"/>
    <mergeCell ref="D11:D16"/>
    <mergeCell ref="B17:B22"/>
    <mergeCell ref="C17:C22"/>
    <mergeCell ref="D17:D22"/>
    <mergeCell ref="B23:B28"/>
    <mergeCell ref="C23:C28"/>
    <mergeCell ref="D23:D28"/>
    <mergeCell ref="B29:B34"/>
    <mergeCell ref="C29:C34"/>
    <mergeCell ref="D29:D34"/>
    <mergeCell ref="B35:B42"/>
    <mergeCell ref="Q4:R4"/>
    <mergeCell ref="B5:B10"/>
    <mergeCell ref="C5:C10"/>
    <mergeCell ref="D5:D10"/>
    <mergeCell ref="K5:K10"/>
    <mergeCell ref="C35:C42"/>
    <mergeCell ref="D35:D42"/>
    <mergeCell ref="B43:B48"/>
    <mergeCell ref="C43:C48"/>
    <mergeCell ref="D43:D48"/>
    <mergeCell ref="D49:D52"/>
    <mergeCell ref="D74:D79"/>
    <mergeCell ref="B55:B60"/>
    <mergeCell ref="C55:C60"/>
    <mergeCell ref="D55:D60"/>
    <mergeCell ref="B62:B67"/>
    <mergeCell ref="C62:C67"/>
    <mergeCell ref="D62:D67"/>
    <mergeCell ref="B98:D102"/>
    <mergeCell ref="E105:P105"/>
    <mergeCell ref="S4:T4"/>
    <mergeCell ref="B80:B85"/>
    <mergeCell ref="C80:C85"/>
    <mergeCell ref="D80:D85"/>
    <mergeCell ref="B86:B91"/>
    <mergeCell ref="C86:C91"/>
    <mergeCell ref="D86:D91"/>
    <mergeCell ref="B68:B73"/>
    <mergeCell ref="C68:C73"/>
    <mergeCell ref="D68:D73"/>
    <mergeCell ref="B74:B79"/>
    <mergeCell ref="C74:C79"/>
    <mergeCell ref="B49:B52"/>
    <mergeCell ref="C49:C52"/>
    <mergeCell ref="I74:I79"/>
    <mergeCell ref="G74:G79"/>
    <mergeCell ref="C2:I2"/>
    <mergeCell ref="S105:T105"/>
    <mergeCell ref="I11:I16"/>
    <mergeCell ref="G62:G67"/>
    <mergeCell ref="G23:G28"/>
    <mergeCell ref="I23:I28"/>
    <mergeCell ref="K23:K28"/>
    <mergeCell ref="K17:K22"/>
    <mergeCell ref="K29:K34"/>
    <mergeCell ref="I29:I34"/>
    <mergeCell ref="I43:I48"/>
    <mergeCell ref="K43:K48"/>
    <mergeCell ref="K35:K42"/>
    <mergeCell ref="K80:K85"/>
    <mergeCell ref="O74:O79"/>
    <mergeCell ref="M5:M10"/>
    <mergeCell ref="M23:M28"/>
    <mergeCell ref="M29:M34"/>
    <mergeCell ref="M35:M42"/>
    <mergeCell ref="M62:M67"/>
    <mergeCell ref="O17:O22"/>
    <mergeCell ref="O23:O28"/>
    <mergeCell ref="O29:O34"/>
    <mergeCell ref="O35:O42"/>
    <mergeCell ref="M80:M85"/>
    <mergeCell ref="B92:B97"/>
    <mergeCell ref="C92:C97"/>
    <mergeCell ref="D92:D97"/>
    <mergeCell ref="E92:E97"/>
    <mergeCell ref="G92:G97"/>
    <mergeCell ref="I92:I97"/>
    <mergeCell ref="K92:K97"/>
    <mergeCell ref="E80:E85"/>
    <mergeCell ref="I80:I85"/>
  </mergeCells>
  <phoneticPr fontId="1"/>
  <pageMargins left="0.39370078740157483" right="0.19685039370078741" top="0.39370078740157483" bottom="0.39370078740157483" header="0.19685039370078741" footer="0.19685039370078741"/>
  <pageSetup paperSize="9" scale="75" orientation="landscape" horizontalDpi="4294967293" verticalDpi="0" r:id="rId1"/>
  <headerFooter>
    <oddFooter>&amp;C&amp;P/&amp;N&amp;R&amp;D/&amp;T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T116"/>
  <sheetViews>
    <sheetView topLeftCell="B1" zoomScale="90" zoomScaleNormal="90" workbookViewId="0">
      <pane xSplit="2" ySplit="4" topLeftCell="D5" activePane="bottomRight" state="frozen"/>
      <selection activeCell="T89" sqref="T89"/>
      <selection pane="topRight" activeCell="T89" sqref="T89"/>
      <selection pane="bottomLeft" activeCell="T89" sqref="T89"/>
      <selection pane="bottomRight" activeCell="K102" sqref="K102:K107"/>
    </sheetView>
  </sheetViews>
  <sheetFormatPr defaultRowHeight="13.5" x14ac:dyDescent="0.15"/>
  <cols>
    <col min="1" max="1" width="1.25" customWidth="1"/>
    <col min="2" max="2" width="3.125" style="1" customWidth="1"/>
    <col min="3" max="3" width="12.25" customWidth="1"/>
    <col min="4" max="4" width="4.25" style="1" customWidth="1"/>
    <col min="5" max="5" width="18.625" style="66" customWidth="1"/>
    <col min="6" max="6" width="4.375" style="4" customWidth="1"/>
    <col min="7" max="7" width="19.625" style="66" customWidth="1"/>
    <col min="8" max="8" width="4.375" style="110" customWidth="1"/>
    <col min="9" max="9" width="19.625" style="66" customWidth="1"/>
    <col min="10" max="10" width="4.375" style="110" customWidth="1"/>
    <col min="11" max="11" width="19.625" style="66" customWidth="1"/>
    <col min="12" max="12" width="4.375" style="110" customWidth="1"/>
    <col min="13" max="13" width="19.625" style="66" customWidth="1"/>
    <col min="14" max="14" width="4.375" style="110" customWidth="1"/>
    <col min="15" max="15" width="19.625" style="66" customWidth="1"/>
    <col min="16" max="16" width="4.375" style="110" customWidth="1"/>
    <col min="17" max="20" width="7.625" customWidth="1"/>
  </cols>
  <sheetData>
    <row r="1" spans="2:20" ht="9" customHeight="1" x14ac:dyDescent="0.2"/>
    <row r="2" spans="2:20" ht="24" x14ac:dyDescent="0.15">
      <c r="C2" s="487" t="s">
        <v>560</v>
      </c>
      <c r="D2" s="487"/>
      <c r="E2" s="487"/>
      <c r="F2" s="487"/>
      <c r="G2" s="487"/>
      <c r="H2" s="487"/>
      <c r="I2" s="487"/>
    </row>
    <row r="3" spans="2:20" ht="6" customHeight="1" thickBot="1" x14ac:dyDescent="0.25">
      <c r="C3" s="266"/>
      <c r="D3" s="266"/>
      <c r="E3" s="266"/>
      <c r="F3" s="266"/>
      <c r="G3" s="266"/>
      <c r="H3" s="266"/>
      <c r="I3" s="266"/>
    </row>
    <row r="4" spans="2:20" ht="21" customHeight="1" thickBot="1" x14ac:dyDescent="0.2">
      <c r="B4" s="102"/>
      <c r="C4" s="103" t="s">
        <v>0</v>
      </c>
      <c r="D4" s="103" t="s">
        <v>9</v>
      </c>
      <c r="E4" s="190">
        <v>42938</v>
      </c>
      <c r="F4" s="111"/>
      <c r="G4" s="287">
        <v>42973</v>
      </c>
      <c r="H4" s="113"/>
      <c r="I4" s="287">
        <v>43001</v>
      </c>
      <c r="J4" s="111"/>
      <c r="K4" s="288">
        <v>43036</v>
      </c>
      <c r="L4" s="111"/>
      <c r="M4" s="288">
        <v>43064</v>
      </c>
      <c r="N4" s="114"/>
      <c r="O4" s="288">
        <v>43092</v>
      </c>
      <c r="P4" s="114"/>
      <c r="Q4" s="534" t="s">
        <v>557</v>
      </c>
      <c r="R4" s="535"/>
      <c r="S4" s="523" t="s">
        <v>558</v>
      </c>
      <c r="T4" s="524"/>
    </row>
    <row r="5" spans="2:20" ht="14.25" customHeight="1" x14ac:dyDescent="0.15">
      <c r="B5" s="529">
        <v>1</v>
      </c>
      <c r="C5" s="533" t="s">
        <v>5</v>
      </c>
      <c r="D5" s="544">
        <v>1</v>
      </c>
      <c r="E5" s="78" t="s">
        <v>564</v>
      </c>
      <c r="F5" s="210"/>
      <c r="G5" s="328" t="s">
        <v>602</v>
      </c>
      <c r="H5" s="212"/>
      <c r="I5" s="332" t="s">
        <v>646</v>
      </c>
      <c r="J5" s="214"/>
      <c r="K5" s="78" t="s">
        <v>688</v>
      </c>
      <c r="L5" s="215"/>
      <c r="M5" s="78" t="s">
        <v>728</v>
      </c>
      <c r="N5" s="216"/>
      <c r="O5" s="332" t="s">
        <v>769</v>
      </c>
      <c r="P5" s="216"/>
      <c r="Q5" s="217"/>
      <c r="R5" s="218"/>
      <c r="S5" s="217"/>
      <c r="T5" s="219"/>
    </row>
    <row r="6" spans="2:20" ht="14.25" customHeight="1" x14ac:dyDescent="0.15">
      <c r="B6" s="499"/>
      <c r="C6" s="526"/>
      <c r="D6" s="545"/>
      <c r="E6" s="67" t="s">
        <v>565</v>
      </c>
      <c r="F6" s="116"/>
      <c r="G6" s="326" t="s">
        <v>603</v>
      </c>
      <c r="H6" s="118"/>
      <c r="I6" s="84" t="s">
        <v>647</v>
      </c>
      <c r="J6" s="120"/>
      <c r="K6" s="67" t="s">
        <v>689</v>
      </c>
      <c r="L6" s="27"/>
      <c r="M6" s="67" t="s">
        <v>729</v>
      </c>
      <c r="N6" s="121"/>
      <c r="O6" s="84" t="s">
        <v>771</v>
      </c>
      <c r="P6" s="121"/>
      <c r="Q6" s="123"/>
      <c r="R6" s="165"/>
      <c r="S6" s="123"/>
      <c r="T6" s="169"/>
    </row>
    <row r="7" spans="2:20" ht="14.25" customHeight="1" x14ac:dyDescent="0.15">
      <c r="B7" s="499"/>
      <c r="C7" s="526"/>
      <c r="D7" s="545"/>
      <c r="E7" s="67" t="s">
        <v>566</v>
      </c>
      <c r="F7" s="116"/>
      <c r="G7" s="326" t="s">
        <v>604</v>
      </c>
      <c r="H7" s="118"/>
      <c r="I7" s="84" t="s">
        <v>648</v>
      </c>
      <c r="J7" s="120"/>
      <c r="K7" s="67" t="s">
        <v>690</v>
      </c>
      <c r="L7" s="27"/>
      <c r="M7" s="67" t="s">
        <v>730</v>
      </c>
      <c r="N7" s="121"/>
      <c r="O7" s="84" t="s">
        <v>770</v>
      </c>
      <c r="P7" s="121"/>
      <c r="Q7" s="123"/>
      <c r="R7" s="165"/>
      <c r="S7" s="123"/>
      <c r="T7" s="169"/>
    </row>
    <row r="8" spans="2:20" ht="14.25" customHeight="1" x14ac:dyDescent="0.15">
      <c r="B8" s="499"/>
      <c r="C8" s="526"/>
      <c r="D8" s="545"/>
      <c r="E8" s="67"/>
      <c r="F8" s="116"/>
      <c r="G8" s="326" t="s">
        <v>605</v>
      </c>
      <c r="H8" s="118"/>
      <c r="I8" s="84" t="s">
        <v>649</v>
      </c>
      <c r="J8" s="120"/>
      <c r="K8" s="67" t="s">
        <v>691</v>
      </c>
      <c r="L8" s="27"/>
      <c r="M8" s="67" t="s">
        <v>731</v>
      </c>
      <c r="N8" s="121"/>
      <c r="O8" s="84"/>
      <c r="P8" s="121"/>
      <c r="Q8" s="123"/>
      <c r="R8" s="165"/>
      <c r="S8" s="123"/>
      <c r="T8" s="169"/>
    </row>
    <row r="9" spans="2:20" ht="14.25" customHeight="1" x14ac:dyDescent="0.15">
      <c r="B9" s="499"/>
      <c r="C9" s="526"/>
      <c r="D9" s="545"/>
      <c r="E9" s="67"/>
      <c r="F9" s="116"/>
      <c r="G9" s="326" t="s">
        <v>606</v>
      </c>
      <c r="H9" s="118"/>
      <c r="I9" s="84"/>
      <c r="J9" s="120"/>
      <c r="K9" s="67"/>
      <c r="L9" s="27"/>
      <c r="M9" s="67"/>
      <c r="N9" s="121"/>
      <c r="O9" s="84"/>
      <c r="P9" s="121"/>
      <c r="Q9" s="123">
        <f>COUNTA(E5:E10,G5:G10,I5:I10,K5:K10,M5:M10,O5:O10)</f>
        <v>23</v>
      </c>
      <c r="R9" s="165"/>
      <c r="S9" s="123"/>
      <c r="T9" s="169"/>
    </row>
    <row r="10" spans="2:20" ht="14.25" customHeight="1" thickBot="1" x14ac:dyDescent="0.2">
      <c r="B10" s="525"/>
      <c r="C10" s="527"/>
      <c r="D10" s="546"/>
      <c r="E10" s="71"/>
      <c r="F10" s="221">
        <f>COUNTA(E5:E10)</f>
        <v>3</v>
      </c>
      <c r="G10" s="329"/>
      <c r="H10" s="221">
        <f>COUNTA(G5:G10)</f>
        <v>5</v>
      </c>
      <c r="I10" s="85"/>
      <c r="J10" s="221">
        <f>COUNTA(I5:I10)</f>
        <v>4</v>
      </c>
      <c r="K10" s="71"/>
      <c r="L10" s="221">
        <f>COUNTA(K5:K10)</f>
        <v>4</v>
      </c>
      <c r="M10" s="71"/>
      <c r="N10" s="221">
        <f>COUNTA(M5:M10)</f>
        <v>4</v>
      </c>
      <c r="O10" s="85"/>
      <c r="P10" s="221">
        <f>COUNTA(O5:O10)</f>
        <v>3</v>
      </c>
      <c r="Q10" s="163"/>
      <c r="R10" s="224">
        <f>F10+H10+J10+L10+N10+P10</f>
        <v>23</v>
      </c>
      <c r="S10" s="163"/>
      <c r="T10" s="225">
        <f>'2017 01-06'!T10+'2017 07-12'!R10</f>
        <v>65</v>
      </c>
    </row>
    <row r="11" spans="2:20" ht="14.25" customHeight="1" x14ac:dyDescent="0.15">
      <c r="B11" s="529">
        <v>2</v>
      </c>
      <c r="C11" s="533" t="s">
        <v>2</v>
      </c>
      <c r="D11" s="544">
        <v>1</v>
      </c>
      <c r="E11" s="78" t="s">
        <v>567</v>
      </c>
      <c r="F11" s="210"/>
      <c r="G11" s="328" t="s">
        <v>607</v>
      </c>
      <c r="H11" s="212"/>
      <c r="I11" s="78" t="s">
        <v>650</v>
      </c>
      <c r="J11" s="215"/>
      <c r="K11" s="67" t="s">
        <v>692</v>
      </c>
      <c r="L11" s="214"/>
      <c r="M11" s="67" t="s">
        <v>732</v>
      </c>
      <c r="N11" s="216"/>
      <c r="O11" s="332" t="s">
        <v>772</v>
      </c>
      <c r="P11" s="216"/>
      <c r="Q11" s="217"/>
      <c r="R11" s="218"/>
      <c r="S11" s="217"/>
      <c r="T11" s="219"/>
    </row>
    <row r="12" spans="2:20" ht="14.25" customHeight="1" x14ac:dyDescent="0.15">
      <c r="B12" s="499"/>
      <c r="C12" s="526"/>
      <c r="D12" s="545"/>
      <c r="E12" s="67" t="s">
        <v>568</v>
      </c>
      <c r="F12" s="116"/>
      <c r="G12" s="326" t="s">
        <v>608</v>
      </c>
      <c r="H12" s="118"/>
      <c r="I12" s="67" t="s">
        <v>651</v>
      </c>
      <c r="J12" s="27"/>
      <c r="K12" s="67" t="s">
        <v>693</v>
      </c>
      <c r="L12" s="120"/>
      <c r="M12" s="67" t="s">
        <v>733</v>
      </c>
      <c r="N12" s="121"/>
      <c r="O12" s="84" t="s">
        <v>773</v>
      </c>
      <c r="P12" s="121"/>
      <c r="Q12" s="123"/>
      <c r="R12" s="165"/>
      <c r="S12" s="123"/>
      <c r="T12" s="169"/>
    </row>
    <row r="13" spans="2:20" ht="14.25" customHeight="1" x14ac:dyDescent="0.15">
      <c r="B13" s="499"/>
      <c r="C13" s="526"/>
      <c r="D13" s="545"/>
      <c r="E13" s="67" t="s">
        <v>569</v>
      </c>
      <c r="F13" s="116"/>
      <c r="G13" s="326" t="s">
        <v>609</v>
      </c>
      <c r="H13" s="118"/>
      <c r="I13" s="67" t="s">
        <v>652</v>
      </c>
      <c r="J13" s="27"/>
      <c r="K13" s="67" t="s">
        <v>694</v>
      </c>
      <c r="L13" s="120"/>
      <c r="M13" s="67" t="s">
        <v>734</v>
      </c>
      <c r="N13" s="121"/>
      <c r="O13" s="84" t="s">
        <v>812</v>
      </c>
      <c r="P13" s="121"/>
      <c r="Q13" s="123"/>
      <c r="R13" s="165"/>
      <c r="S13" s="123"/>
      <c r="T13" s="169"/>
    </row>
    <row r="14" spans="2:20" ht="14.25" customHeight="1" x14ac:dyDescent="0.15">
      <c r="B14" s="499"/>
      <c r="C14" s="526"/>
      <c r="D14" s="545"/>
      <c r="E14" s="67"/>
      <c r="F14" s="116"/>
      <c r="G14" s="326" t="s">
        <v>611</v>
      </c>
      <c r="H14" s="118"/>
      <c r="I14" s="67" t="s">
        <v>653</v>
      </c>
      <c r="J14" s="27"/>
      <c r="K14" s="67" t="s">
        <v>695</v>
      </c>
      <c r="L14" s="120"/>
      <c r="M14" s="67" t="s">
        <v>735</v>
      </c>
      <c r="N14" s="121"/>
      <c r="O14" s="84"/>
      <c r="P14" s="121"/>
      <c r="Q14" s="123"/>
      <c r="R14" s="165"/>
      <c r="S14" s="123"/>
      <c r="T14" s="169"/>
    </row>
    <row r="15" spans="2:20" ht="14.25" customHeight="1" x14ac:dyDescent="0.15">
      <c r="B15" s="499"/>
      <c r="C15" s="526"/>
      <c r="D15" s="545"/>
      <c r="E15" s="67"/>
      <c r="F15" s="116"/>
      <c r="G15" s="326" t="s">
        <v>610</v>
      </c>
      <c r="H15" s="118"/>
      <c r="I15" s="67"/>
      <c r="J15" s="27"/>
      <c r="K15" s="84"/>
      <c r="L15" s="120"/>
      <c r="M15" s="67"/>
      <c r="N15" s="121"/>
      <c r="O15" s="84"/>
      <c r="P15" s="121"/>
      <c r="Q15" s="123">
        <f>COUNTA(E11:E16,G11:G16,I11:I16,K11:K16,M11:M16,O11:O16)</f>
        <v>23</v>
      </c>
      <c r="R15" s="165"/>
      <c r="S15" s="123"/>
      <c r="T15" s="169"/>
    </row>
    <row r="16" spans="2:20" ht="14.25" customHeight="1" thickBot="1" x14ac:dyDescent="0.2">
      <c r="B16" s="525"/>
      <c r="C16" s="527"/>
      <c r="D16" s="546"/>
      <c r="E16" s="71"/>
      <c r="F16" s="221">
        <f>COUNTA(E11:E16)</f>
        <v>3</v>
      </c>
      <c r="G16" s="329"/>
      <c r="H16" s="221">
        <f>COUNTA(G11:G16)</f>
        <v>5</v>
      </c>
      <c r="I16" s="71"/>
      <c r="J16" s="221">
        <f>COUNTA(I11:I16)</f>
        <v>4</v>
      </c>
      <c r="K16" s="68"/>
      <c r="L16" s="221">
        <f>COUNTA(K11:K16)</f>
        <v>4</v>
      </c>
      <c r="M16" s="85"/>
      <c r="N16" s="221">
        <f>COUNTA(M11:M16)</f>
        <v>4</v>
      </c>
      <c r="O16" s="85"/>
      <c r="P16" s="221">
        <f>COUNTA(O11:O16)</f>
        <v>3</v>
      </c>
      <c r="Q16" s="163"/>
      <c r="R16" s="224">
        <f>F16+H16+J16+L16+N16+P16</f>
        <v>23</v>
      </c>
      <c r="S16" s="163"/>
      <c r="T16" s="225">
        <f>'2017 01-06'!T16+'2017 07-12'!R16</f>
        <v>74</v>
      </c>
    </row>
    <row r="17" spans="2:20" ht="14.25" customHeight="1" x14ac:dyDescent="0.15">
      <c r="B17" s="499">
        <v>3</v>
      </c>
      <c r="C17" s="526" t="s">
        <v>1</v>
      </c>
      <c r="D17" s="545">
        <v>1</v>
      </c>
      <c r="E17" s="67" t="s">
        <v>570</v>
      </c>
      <c r="F17" s="116"/>
      <c r="G17" s="541"/>
      <c r="H17" s="118"/>
      <c r="I17" s="90" t="s">
        <v>654</v>
      </c>
      <c r="J17" s="127"/>
      <c r="K17" s="78" t="s">
        <v>696</v>
      </c>
      <c r="L17" s="27"/>
      <c r="M17" s="69" t="s">
        <v>736</v>
      </c>
      <c r="N17" s="125"/>
      <c r="O17" s="78" t="s">
        <v>774</v>
      </c>
      <c r="P17" s="125"/>
      <c r="Q17" s="122"/>
      <c r="R17" s="164"/>
      <c r="S17" s="122"/>
      <c r="T17" s="168"/>
    </row>
    <row r="18" spans="2:20" ht="14.25" customHeight="1" x14ac:dyDescent="0.15">
      <c r="B18" s="499"/>
      <c r="C18" s="526"/>
      <c r="D18" s="545"/>
      <c r="E18" s="67" t="s">
        <v>571</v>
      </c>
      <c r="F18" s="116"/>
      <c r="G18" s="542"/>
      <c r="H18" s="118"/>
      <c r="I18" s="90" t="s">
        <v>655</v>
      </c>
      <c r="J18" s="127"/>
      <c r="K18" s="67" t="s">
        <v>697</v>
      </c>
      <c r="L18" s="27"/>
      <c r="M18" s="69" t="s">
        <v>737</v>
      </c>
      <c r="N18" s="125"/>
      <c r="O18" s="67" t="s">
        <v>775</v>
      </c>
      <c r="P18" s="125"/>
      <c r="Q18" s="123"/>
      <c r="R18" s="165"/>
      <c r="S18" s="123"/>
      <c r="T18" s="169"/>
    </row>
    <row r="19" spans="2:20" ht="14.25" customHeight="1" x14ac:dyDescent="0.15">
      <c r="B19" s="499"/>
      <c r="C19" s="526"/>
      <c r="D19" s="545"/>
      <c r="E19" s="67" t="s">
        <v>572</v>
      </c>
      <c r="F19" s="116"/>
      <c r="G19" s="542"/>
      <c r="H19" s="118"/>
      <c r="I19" s="90" t="s">
        <v>656</v>
      </c>
      <c r="J19" s="127"/>
      <c r="K19" s="67" t="s">
        <v>698</v>
      </c>
      <c r="L19" s="27"/>
      <c r="M19" s="69" t="s">
        <v>738</v>
      </c>
      <c r="N19" s="125"/>
      <c r="O19" s="67" t="s">
        <v>776</v>
      </c>
      <c r="P19" s="125"/>
      <c r="Q19" s="123"/>
      <c r="R19" s="165"/>
      <c r="S19" s="123"/>
      <c r="T19" s="169"/>
    </row>
    <row r="20" spans="2:20" ht="14.25" customHeight="1" x14ac:dyDescent="0.15">
      <c r="B20" s="499"/>
      <c r="C20" s="526"/>
      <c r="D20" s="545"/>
      <c r="E20" s="67"/>
      <c r="F20" s="116"/>
      <c r="G20" s="542"/>
      <c r="H20" s="118"/>
      <c r="I20" s="90"/>
      <c r="J20" s="127"/>
      <c r="K20" s="67" t="s">
        <v>699</v>
      </c>
      <c r="L20" s="27"/>
      <c r="M20" s="69" t="s">
        <v>739</v>
      </c>
      <c r="N20" s="125"/>
      <c r="O20" s="67"/>
      <c r="P20" s="125"/>
      <c r="Q20" s="123"/>
      <c r="R20" s="165"/>
      <c r="S20" s="123"/>
      <c r="T20" s="169"/>
    </row>
    <row r="21" spans="2:20" ht="14.25" customHeight="1" x14ac:dyDescent="0.15">
      <c r="B21" s="499"/>
      <c r="C21" s="526"/>
      <c r="D21" s="545"/>
      <c r="E21" s="67"/>
      <c r="F21" s="116"/>
      <c r="G21" s="542"/>
      <c r="H21" s="118"/>
      <c r="I21" s="90"/>
      <c r="J21" s="127"/>
      <c r="K21" s="67"/>
      <c r="L21" s="27"/>
      <c r="M21" s="69"/>
      <c r="N21" s="125"/>
      <c r="O21" s="67"/>
      <c r="P21" s="125"/>
      <c r="Q21" s="123">
        <f>COUNTA(E17:E22,G17:G22,I17:I22,K17:K22,M17:M22,O17:O22)</f>
        <v>17</v>
      </c>
      <c r="R21" s="165"/>
      <c r="S21" s="123"/>
      <c r="T21" s="169"/>
    </row>
    <row r="22" spans="2:20" ht="14.25" customHeight="1" thickBot="1" x14ac:dyDescent="0.2">
      <c r="B22" s="525"/>
      <c r="C22" s="527"/>
      <c r="D22" s="546"/>
      <c r="E22" s="71"/>
      <c r="F22" s="221">
        <f>COUNTA(E17:E22)</f>
        <v>3</v>
      </c>
      <c r="G22" s="543"/>
      <c r="H22" s="221">
        <f>COUNTA(G17:G22)</f>
        <v>0</v>
      </c>
      <c r="I22" s="71"/>
      <c r="J22" s="221">
        <f>COUNTA(I17:I22)</f>
        <v>3</v>
      </c>
      <c r="K22" s="71"/>
      <c r="L22" s="221">
        <f>COUNTA(K17:K22)</f>
        <v>4</v>
      </c>
      <c r="M22" s="85"/>
      <c r="N22" s="221">
        <f>COUNTA(M17:M22)</f>
        <v>4</v>
      </c>
      <c r="O22" s="71"/>
      <c r="P22" s="221">
        <f>COUNTA(O17:O22)</f>
        <v>3</v>
      </c>
      <c r="Q22" s="163"/>
      <c r="R22" s="224">
        <f>F22+H22+J22+L22+N22+P22</f>
        <v>17</v>
      </c>
      <c r="S22" s="163"/>
      <c r="T22" s="225">
        <f>'2017 01-06'!T22+'2017 07-12'!R22</f>
        <v>51</v>
      </c>
    </row>
    <row r="23" spans="2:20" ht="14.25" customHeight="1" x14ac:dyDescent="0.15">
      <c r="B23" s="499">
        <v>4</v>
      </c>
      <c r="C23" s="526" t="s">
        <v>13</v>
      </c>
      <c r="D23" s="545">
        <v>1</v>
      </c>
      <c r="E23" s="69" t="s">
        <v>573</v>
      </c>
      <c r="F23" s="129"/>
      <c r="G23" s="78" t="s">
        <v>612</v>
      </c>
      <c r="H23" s="27"/>
      <c r="I23" s="78" t="s">
        <v>657</v>
      </c>
      <c r="J23" s="27"/>
      <c r="K23" s="541"/>
      <c r="L23" s="27"/>
      <c r="M23" s="78" t="s">
        <v>740</v>
      </c>
      <c r="N23" s="128"/>
      <c r="O23" s="78" t="s">
        <v>777</v>
      </c>
      <c r="P23" s="128"/>
      <c r="Q23" s="122"/>
      <c r="R23" s="164"/>
      <c r="S23" s="122"/>
      <c r="T23" s="168"/>
    </row>
    <row r="24" spans="2:20" ht="14.25" customHeight="1" x14ac:dyDescent="0.15">
      <c r="B24" s="499"/>
      <c r="C24" s="526"/>
      <c r="D24" s="545"/>
      <c r="E24" s="69" t="s">
        <v>574</v>
      </c>
      <c r="F24" s="129"/>
      <c r="G24" s="67" t="s">
        <v>613</v>
      </c>
      <c r="H24" s="27"/>
      <c r="I24" s="67" t="s">
        <v>658</v>
      </c>
      <c r="J24" s="27"/>
      <c r="K24" s="542"/>
      <c r="L24" s="27"/>
      <c r="M24" s="67" t="s">
        <v>741</v>
      </c>
      <c r="N24" s="128"/>
      <c r="O24" s="67" t="s">
        <v>778</v>
      </c>
      <c r="P24" s="128"/>
      <c r="Q24" s="123"/>
      <c r="R24" s="165"/>
      <c r="S24" s="123"/>
      <c r="T24" s="169"/>
    </row>
    <row r="25" spans="2:20" ht="14.25" customHeight="1" x14ac:dyDescent="0.15">
      <c r="B25" s="499"/>
      <c r="C25" s="526"/>
      <c r="D25" s="545"/>
      <c r="E25" s="69" t="s">
        <v>575</v>
      </c>
      <c r="F25" s="129"/>
      <c r="G25" s="67" t="s">
        <v>614</v>
      </c>
      <c r="H25" s="27"/>
      <c r="I25" s="67" t="s">
        <v>687</v>
      </c>
      <c r="J25" s="27"/>
      <c r="K25" s="542"/>
      <c r="L25" s="27"/>
      <c r="M25" s="67" t="s">
        <v>742</v>
      </c>
      <c r="N25" s="128"/>
      <c r="O25" s="67"/>
      <c r="P25" s="128"/>
      <c r="Q25" s="123"/>
      <c r="R25" s="165"/>
      <c r="S25" s="123"/>
      <c r="T25" s="169"/>
    </row>
    <row r="26" spans="2:20" ht="14.25" customHeight="1" x14ac:dyDescent="0.15">
      <c r="B26" s="499"/>
      <c r="C26" s="526"/>
      <c r="D26" s="545"/>
      <c r="E26" s="69"/>
      <c r="F26" s="129"/>
      <c r="G26" s="67" t="s">
        <v>615</v>
      </c>
      <c r="H26" s="27"/>
      <c r="I26" s="67" t="s">
        <v>659</v>
      </c>
      <c r="J26" s="27"/>
      <c r="K26" s="542"/>
      <c r="L26" s="27"/>
      <c r="M26" s="67" t="s">
        <v>743</v>
      </c>
      <c r="N26" s="128"/>
      <c r="O26" s="67"/>
      <c r="P26" s="128"/>
      <c r="Q26" s="123"/>
      <c r="R26" s="165"/>
      <c r="S26" s="123"/>
      <c r="T26" s="169"/>
    </row>
    <row r="27" spans="2:20" ht="14.25" customHeight="1" x14ac:dyDescent="0.15">
      <c r="B27" s="499"/>
      <c r="C27" s="526"/>
      <c r="D27" s="545"/>
      <c r="E27" s="69"/>
      <c r="F27" s="129"/>
      <c r="G27" s="67" t="s">
        <v>616</v>
      </c>
      <c r="H27" s="27"/>
      <c r="I27" s="67"/>
      <c r="J27" s="27"/>
      <c r="K27" s="542"/>
      <c r="L27" s="27"/>
      <c r="M27" s="67"/>
      <c r="N27" s="128"/>
      <c r="O27" s="67"/>
      <c r="P27" s="128"/>
      <c r="Q27" s="123">
        <f>COUNTA(E23:E28,G23:G28,I23:I28,K23:K28,M23:M28,O23:O28)</f>
        <v>18</v>
      </c>
      <c r="R27" s="165"/>
      <c r="S27" s="123"/>
      <c r="T27" s="169"/>
    </row>
    <row r="28" spans="2:20" ht="14.25" customHeight="1" thickBot="1" x14ac:dyDescent="0.2">
      <c r="B28" s="525"/>
      <c r="C28" s="527"/>
      <c r="D28" s="546"/>
      <c r="E28" s="68"/>
      <c r="F28" s="221">
        <f>COUNTA(E23:E28)</f>
        <v>3</v>
      </c>
      <c r="G28" s="71"/>
      <c r="H28" s="221">
        <f>COUNTA(G23:G28)</f>
        <v>5</v>
      </c>
      <c r="I28" s="71"/>
      <c r="J28" s="221">
        <f>COUNTA(I23:I28)</f>
        <v>4</v>
      </c>
      <c r="K28" s="543"/>
      <c r="L28" s="221">
        <f>COUNTA(K23:K28)</f>
        <v>0</v>
      </c>
      <c r="M28" s="71"/>
      <c r="N28" s="221">
        <f>COUNTA(M23:M28)</f>
        <v>4</v>
      </c>
      <c r="O28" s="71"/>
      <c r="P28" s="221">
        <f>COUNTA(O23:O28)</f>
        <v>2</v>
      </c>
      <c r="Q28" s="163"/>
      <c r="R28" s="224">
        <f>F28+H28+J28+L28+N28+P28</f>
        <v>18</v>
      </c>
      <c r="S28" s="163"/>
      <c r="T28" s="225">
        <f>'2017 01-06'!T28+'2017 07-12'!R28</f>
        <v>34</v>
      </c>
    </row>
    <row r="29" spans="2:20" ht="14.25" customHeight="1" x14ac:dyDescent="0.15">
      <c r="B29" s="499">
        <v>5</v>
      </c>
      <c r="C29" s="526" t="s">
        <v>8</v>
      </c>
      <c r="D29" s="545">
        <v>1</v>
      </c>
      <c r="E29" s="67" t="s">
        <v>576</v>
      </c>
      <c r="F29" s="116"/>
      <c r="G29" s="268" t="s">
        <v>617</v>
      </c>
      <c r="H29" s="131"/>
      <c r="I29" s="541"/>
      <c r="J29" s="27"/>
      <c r="K29" s="78" t="s">
        <v>700</v>
      </c>
      <c r="L29" s="27"/>
      <c r="M29" s="541"/>
      <c r="N29" s="125"/>
      <c r="O29" s="78" t="s">
        <v>779</v>
      </c>
      <c r="P29" s="125"/>
      <c r="Q29" s="122"/>
      <c r="R29" s="164"/>
      <c r="S29" s="122"/>
      <c r="T29" s="168"/>
    </row>
    <row r="30" spans="2:20" ht="14.25" customHeight="1" x14ac:dyDescent="0.15">
      <c r="B30" s="499"/>
      <c r="C30" s="526"/>
      <c r="D30" s="545"/>
      <c r="E30" s="67" t="s">
        <v>577</v>
      </c>
      <c r="F30" s="116"/>
      <c r="G30" s="268" t="s">
        <v>618</v>
      </c>
      <c r="H30" s="131"/>
      <c r="I30" s="542"/>
      <c r="J30" s="27"/>
      <c r="K30" s="67" t="s">
        <v>701</v>
      </c>
      <c r="L30" s="27"/>
      <c r="M30" s="542"/>
      <c r="N30" s="125"/>
      <c r="O30" s="67" t="s">
        <v>780</v>
      </c>
      <c r="P30" s="125"/>
      <c r="Q30" s="123"/>
      <c r="R30" s="165"/>
      <c r="S30" s="123"/>
      <c r="T30" s="169"/>
    </row>
    <row r="31" spans="2:20" ht="14.25" customHeight="1" x14ac:dyDescent="0.15">
      <c r="B31" s="499"/>
      <c r="C31" s="526"/>
      <c r="D31" s="545"/>
      <c r="E31" s="67" t="s">
        <v>578</v>
      </c>
      <c r="F31" s="116"/>
      <c r="G31" s="268" t="s">
        <v>619</v>
      </c>
      <c r="H31" s="131"/>
      <c r="I31" s="542"/>
      <c r="J31" s="27"/>
      <c r="K31" s="67" t="s">
        <v>702</v>
      </c>
      <c r="L31" s="27"/>
      <c r="M31" s="542"/>
      <c r="N31" s="125"/>
      <c r="O31" s="67" t="s">
        <v>781</v>
      </c>
      <c r="P31" s="125"/>
      <c r="Q31" s="123"/>
      <c r="R31" s="165"/>
      <c r="S31" s="123"/>
      <c r="T31" s="169"/>
    </row>
    <row r="32" spans="2:20" ht="14.25" customHeight="1" x14ac:dyDescent="0.15">
      <c r="B32" s="499"/>
      <c r="C32" s="526"/>
      <c r="D32" s="545"/>
      <c r="E32" s="67"/>
      <c r="F32" s="132"/>
      <c r="G32" s="268" t="s">
        <v>620</v>
      </c>
      <c r="H32" s="131"/>
      <c r="I32" s="542"/>
      <c r="J32" s="27"/>
      <c r="K32" s="67" t="s">
        <v>703</v>
      </c>
      <c r="L32" s="27"/>
      <c r="M32" s="542"/>
      <c r="N32" s="125"/>
      <c r="O32" s="67"/>
      <c r="P32" s="125"/>
      <c r="Q32" s="123"/>
      <c r="R32" s="165"/>
      <c r="S32" s="123"/>
      <c r="T32" s="169"/>
    </row>
    <row r="33" spans="2:20" ht="14.25" customHeight="1" x14ac:dyDescent="0.15">
      <c r="B33" s="499"/>
      <c r="C33" s="526"/>
      <c r="D33" s="545"/>
      <c r="E33" s="67"/>
      <c r="F33" s="132"/>
      <c r="G33" s="268" t="s">
        <v>621</v>
      </c>
      <c r="H33" s="131"/>
      <c r="I33" s="542"/>
      <c r="J33" s="27"/>
      <c r="K33" s="67"/>
      <c r="L33" s="27"/>
      <c r="M33" s="542"/>
      <c r="N33" s="125"/>
      <c r="O33" s="67"/>
      <c r="P33" s="125"/>
      <c r="Q33" s="123">
        <f>COUNTA(E29:E34,G29:G34,I29:I34,K29:K34,M29:M34,O29:O34)</f>
        <v>15</v>
      </c>
      <c r="R33" s="165"/>
      <c r="S33" s="123"/>
      <c r="T33" s="169"/>
    </row>
    <row r="34" spans="2:20" ht="14.25" customHeight="1" thickBot="1" x14ac:dyDescent="0.2">
      <c r="B34" s="525"/>
      <c r="C34" s="527"/>
      <c r="D34" s="546"/>
      <c r="E34" s="68"/>
      <c r="F34" s="227">
        <f>COUNTA(E29:E34)</f>
        <v>3</v>
      </c>
      <c r="G34" s="329"/>
      <c r="H34" s="221">
        <f>COUNTA(G29:G34)</f>
        <v>5</v>
      </c>
      <c r="I34" s="543"/>
      <c r="J34" s="221">
        <f>COUNTA(I29:I34)</f>
        <v>0</v>
      </c>
      <c r="K34" s="71"/>
      <c r="L34" s="221">
        <f>COUNTA(K29:K34)</f>
        <v>4</v>
      </c>
      <c r="M34" s="543"/>
      <c r="N34" s="221">
        <f>COUNTA(M29:M34)</f>
        <v>0</v>
      </c>
      <c r="O34" s="71"/>
      <c r="P34" s="221">
        <f>COUNTA(O29:O34)</f>
        <v>3</v>
      </c>
      <c r="Q34" s="163"/>
      <c r="R34" s="224">
        <f>F34+H34+J34+L34+N34+P34</f>
        <v>15</v>
      </c>
      <c r="S34" s="163"/>
      <c r="T34" s="225">
        <f>'2017 01-06'!T34+'2017 07-12'!R34</f>
        <v>34</v>
      </c>
    </row>
    <row r="35" spans="2:20" ht="14.25" customHeight="1" x14ac:dyDescent="0.15">
      <c r="B35" s="499">
        <v>6</v>
      </c>
      <c r="C35" s="526" t="s">
        <v>7</v>
      </c>
      <c r="D35" s="545">
        <v>2</v>
      </c>
      <c r="E35" s="324" t="s">
        <v>579</v>
      </c>
      <c r="F35" s="226"/>
      <c r="G35" s="541"/>
      <c r="H35" s="136"/>
      <c r="I35" s="324" t="s">
        <v>660</v>
      </c>
      <c r="J35" s="137"/>
      <c r="K35" s="267" t="s">
        <v>704</v>
      </c>
      <c r="L35" s="138"/>
      <c r="M35" s="541"/>
      <c r="N35" s="125"/>
      <c r="O35" s="541"/>
      <c r="P35" s="125"/>
      <c r="Q35" s="122"/>
      <c r="R35" s="164"/>
      <c r="S35" s="122"/>
      <c r="T35" s="168"/>
    </row>
    <row r="36" spans="2:20" ht="14.25" customHeight="1" x14ac:dyDescent="0.15">
      <c r="B36" s="499"/>
      <c r="C36" s="526"/>
      <c r="D36" s="545"/>
      <c r="E36" s="324" t="s">
        <v>580</v>
      </c>
      <c r="F36" s="134"/>
      <c r="G36" s="542"/>
      <c r="H36" s="136"/>
      <c r="I36" s="324" t="s">
        <v>661</v>
      </c>
      <c r="J36" s="137"/>
      <c r="K36" s="268" t="s">
        <v>705</v>
      </c>
      <c r="L36" s="138"/>
      <c r="M36" s="542"/>
      <c r="N36" s="125"/>
      <c r="O36" s="542"/>
      <c r="P36" s="125"/>
      <c r="Q36" s="123"/>
      <c r="R36" s="165"/>
      <c r="S36" s="123"/>
      <c r="T36" s="169"/>
    </row>
    <row r="37" spans="2:20" ht="14.25" customHeight="1" x14ac:dyDescent="0.15">
      <c r="B37" s="499"/>
      <c r="C37" s="526"/>
      <c r="D37" s="545"/>
      <c r="E37" s="324" t="s">
        <v>581</v>
      </c>
      <c r="F37" s="134"/>
      <c r="G37" s="542"/>
      <c r="H37" s="136"/>
      <c r="I37" s="324" t="s">
        <v>662</v>
      </c>
      <c r="J37" s="137"/>
      <c r="K37" s="268" t="s">
        <v>706</v>
      </c>
      <c r="L37" s="138"/>
      <c r="M37" s="542"/>
      <c r="N37" s="125"/>
      <c r="O37" s="542"/>
      <c r="P37" s="125"/>
      <c r="Q37" s="123"/>
      <c r="R37" s="165"/>
      <c r="S37" s="123"/>
      <c r="T37" s="169"/>
    </row>
    <row r="38" spans="2:20" ht="14.25" customHeight="1" x14ac:dyDescent="0.15">
      <c r="B38" s="499"/>
      <c r="C38" s="526"/>
      <c r="D38" s="545"/>
      <c r="E38" s="324"/>
      <c r="F38" s="139"/>
      <c r="G38" s="542"/>
      <c r="H38" s="136"/>
      <c r="I38" s="324" t="s">
        <v>663</v>
      </c>
      <c r="J38" s="137"/>
      <c r="K38" s="268" t="s">
        <v>707</v>
      </c>
      <c r="L38" s="138"/>
      <c r="M38" s="542"/>
      <c r="N38" s="125"/>
      <c r="O38" s="542"/>
      <c r="P38" s="125"/>
      <c r="Q38" s="123"/>
      <c r="R38" s="165"/>
      <c r="S38" s="123"/>
      <c r="T38" s="169"/>
    </row>
    <row r="39" spans="2:20" ht="14.25" customHeight="1" x14ac:dyDescent="0.15">
      <c r="B39" s="499"/>
      <c r="C39" s="526"/>
      <c r="D39" s="545"/>
      <c r="E39" s="324"/>
      <c r="F39" s="139"/>
      <c r="G39" s="542"/>
      <c r="H39" s="136"/>
      <c r="I39" s="324"/>
      <c r="J39" s="137"/>
      <c r="K39" s="268"/>
      <c r="L39" s="138"/>
      <c r="M39" s="542"/>
      <c r="N39" s="125"/>
      <c r="O39" s="542"/>
      <c r="P39" s="125"/>
      <c r="Q39" s="123">
        <f>COUNTA(E35:E40,G35:G40,I35:I40,K35:K40,M35:M40,O35:O40)</f>
        <v>11</v>
      </c>
      <c r="R39" s="165"/>
      <c r="S39" s="123"/>
      <c r="T39" s="169"/>
    </row>
    <row r="40" spans="2:20" ht="14.25" customHeight="1" thickBot="1" x14ac:dyDescent="0.2">
      <c r="B40" s="525"/>
      <c r="C40" s="527"/>
      <c r="D40" s="546"/>
      <c r="E40" s="325"/>
      <c r="F40" s="221">
        <f>COUNTA(E35:E40)</f>
        <v>3</v>
      </c>
      <c r="G40" s="543"/>
      <c r="H40" s="221">
        <f>COUNTA(G35:G40)</f>
        <v>0</v>
      </c>
      <c r="I40" s="71"/>
      <c r="J40" s="221">
        <f>COUNTA(I35:I40)</f>
        <v>4</v>
      </c>
      <c r="K40" s="269"/>
      <c r="L40" s="221">
        <f>COUNTA(K35:K40)</f>
        <v>4</v>
      </c>
      <c r="M40" s="543"/>
      <c r="N40" s="221">
        <f>COUNTA(M35:M40)</f>
        <v>0</v>
      </c>
      <c r="O40" s="543"/>
      <c r="P40" s="221">
        <f>COUNTA(O35:O40)</f>
        <v>0</v>
      </c>
      <c r="Q40" s="163"/>
      <c r="R40" s="224">
        <f>F40+H40+J40+L40+N40+P40</f>
        <v>11</v>
      </c>
      <c r="S40" s="163"/>
      <c r="T40" s="225">
        <f>'2017 01-06'!T42+'2017 07-12'!R40</f>
        <v>37</v>
      </c>
    </row>
    <row r="41" spans="2:20" ht="14.25" customHeight="1" x14ac:dyDescent="0.15">
      <c r="B41" s="529">
        <v>7</v>
      </c>
      <c r="C41" s="533" t="s">
        <v>6</v>
      </c>
      <c r="D41" s="544">
        <v>2</v>
      </c>
      <c r="E41" s="541"/>
      <c r="F41" s="231"/>
      <c r="G41" s="207" t="s">
        <v>622</v>
      </c>
      <c r="H41" s="233"/>
      <c r="I41" s="541"/>
      <c r="J41" s="215"/>
      <c r="K41" s="541"/>
      <c r="L41" s="215"/>
      <c r="M41" s="78" t="s">
        <v>744</v>
      </c>
      <c r="N41" s="234"/>
      <c r="O41" s="78" t="s">
        <v>782</v>
      </c>
      <c r="P41" s="234"/>
      <c r="Q41" s="217"/>
      <c r="R41" s="218"/>
      <c r="S41" s="217"/>
      <c r="T41" s="219"/>
    </row>
    <row r="42" spans="2:20" ht="14.25" customHeight="1" x14ac:dyDescent="0.15">
      <c r="B42" s="499"/>
      <c r="C42" s="526"/>
      <c r="D42" s="545"/>
      <c r="E42" s="542"/>
      <c r="F42" s="142"/>
      <c r="G42" s="207" t="s">
        <v>623</v>
      </c>
      <c r="H42" s="144"/>
      <c r="I42" s="542"/>
      <c r="J42" s="27"/>
      <c r="K42" s="542"/>
      <c r="L42" s="27"/>
      <c r="M42" s="67" t="s">
        <v>745</v>
      </c>
      <c r="N42" s="140"/>
      <c r="O42" s="67" t="s">
        <v>783</v>
      </c>
      <c r="P42" s="140"/>
      <c r="Q42" s="123"/>
      <c r="R42" s="165"/>
      <c r="S42" s="123"/>
      <c r="T42" s="169"/>
    </row>
    <row r="43" spans="2:20" ht="14.25" customHeight="1" x14ac:dyDescent="0.15">
      <c r="B43" s="499"/>
      <c r="C43" s="526"/>
      <c r="D43" s="545"/>
      <c r="E43" s="542"/>
      <c r="F43" s="142"/>
      <c r="G43" s="207" t="s">
        <v>624</v>
      </c>
      <c r="H43" s="144"/>
      <c r="I43" s="542"/>
      <c r="J43" s="27"/>
      <c r="K43" s="542"/>
      <c r="L43" s="27"/>
      <c r="M43" s="67" t="s">
        <v>739</v>
      </c>
      <c r="N43" s="140"/>
      <c r="O43" s="67" t="s">
        <v>784</v>
      </c>
      <c r="P43" s="140"/>
      <c r="Q43" s="123"/>
      <c r="R43" s="165"/>
      <c r="S43" s="123"/>
      <c r="T43" s="169"/>
    </row>
    <row r="44" spans="2:20" ht="14.25" customHeight="1" x14ac:dyDescent="0.15">
      <c r="B44" s="499"/>
      <c r="C44" s="526"/>
      <c r="D44" s="545"/>
      <c r="E44" s="542"/>
      <c r="F44" s="142"/>
      <c r="G44" s="207" t="s">
        <v>625</v>
      </c>
      <c r="H44" s="144"/>
      <c r="I44" s="542"/>
      <c r="J44" s="27"/>
      <c r="K44" s="542"/>
      <c r="L44" s="27"/>
      <c r="M44" s="67" t="s">
        <v>746</v>
      </c>
      <c r="N44" s="140"/>
      <c r="O44" s="67"/>
      <c r="P44" s="140"/>
      <c r="Q44" s="123"/>
      <c r="R44" s="165"/>
      <c r="S44" s="123"/>
      <c r="T44" s="169"/>
    </row>
    <row r="45" spans="2:20" ht="14.25" customHeight="1" x14ac:dyDescent="0.15">
      <c r="B45" s="499"/>
      <c r="C45" s="526"/>
      <c r="D45" s="545"/>
      <c r="E45" s="542"/>
      <c r="F45" s="142"/>
      <c r="G45" s="207" t="s">
        <v>626</v>
      </c>
      <c r="H45" s="144"/>
      <c r="I45" s="542"/>
      <c r="J45" s="27"/>
      <c r="K45" s="542"/>
      <c r="L45" s="27"/>
      <c r="M45" s="67"/>
      <c r="N45" s="140"/>
      <c r="O45" s="67"/>
      <c r="P45" s="140"/>
      <c r="Q45" s="123">
        <f>COUNTA(E41:E46,G41:G46,I41:I46,K41:K46,M41:M46,O41:O46)</f>
        <v>12</v>
      </c>
      <c r="R45" s="165"/>
      <c r="S45" s="123"/>
      <c r="T45" s="169"/>
    </row>
    <row r="46" spans="2:20" ht="14.25" customHeight="1" thickBot="1" x14ac:dyDescent="0.2">
      <c r="B46" s="525"/>
      <c r="C46" s="527"/>
      <c r="D46" s="546"/>
      <c r="E46" s="543"/>
      <c r="F46" s="227">
        <f>COUNTA(E41:E46)</f>
        <v>0</v>
      </c>
      <c r="G46" s="86"/>
      <c r="H46" s="227">
        <f>COUNTA(G41:G46)</f>
        <v>5</v>
      </c>
      <c r="I46" s="543"/>
      <c r="J46" s="227">
        <f>COUNTA(I41:I46)</f>
        <v>0</v>
      </c>
      <c r="K46" s="543"/>
      <c r="L46" s="227">
        <f>COUNTA(K41:K46)</f>
        <v>0</v>
      </c>
      <c r="M46" s="71"/>
      <c r="N46" s="227">
        <f>COUNTA(M41:M46)</f>
        <v>4</v>
      </c>
      <c r="O46" s="71"/>
      <c r="P46" s="227">
        <f>COUNTA(O41:O46)</f>
        <v>3</v>
      </c>
      <c r="Q46" s="163"/>
      <c r="R46" s="224">
        <f>F46+H46+J46+L46+N46+P46</f>
        <v>12</v>
      </c>
      <c r="S46" s="163"/>
      <c r="T46" s="225">
        <f>'2017 01-06'!T48+'2017 07-12'!R46</f>
        <v>48</v>
      </c>
    </row>
    <row r="47" spans="2:20" ht="14.25" customHeight="1" x14ac:dyDescent="0.15">
      <c r="B47" s="499">
        <v>8</v>
      </c>
      <c r="C47" s="547" t="s">
        <v>160</v>
      </c>
      <c r="D47" s="545">
        <v>2</v>
      </c>
      <c r="E47" s="76" t="s">
        <v>583</v>
      </c>
      <c r="F47" s="147"/>
      <c r="G47" s="76" t="s">
        <v>627</v>
      </c>
      <c r="H47" s="148"/>
      <c r="I47" s="541"/>
      <c r="J47" s="148"/>
      <c r="K47" s="541"/>
      <c r="L47" s="148"/>
      <c r="M47" s="76" t="s">
        <v>747</v>
      </c>
      <c r="N47" s="146"/>
      <c r="O47" s="541"/>
      <c r="P47" s="146"/>
      <c r="Q47" s="122"/>
      <c r="R47" s="164"/>
      <c r="S47" s="122"/>
      <c r="T47" s="168"/>
    </row>
    <row r="48" spans="2:20" ht="14.25" customHeight="1" x14ac:dyDescent="0.15">
      <c r="B48" s="499"/>
      <c r="C48" s="548"/>
      <c r="D48" s="545"/>
      <c r="E48" s="76" t="s">
        <v>582</v>
      </c>
      <c r="F48" s="147"/>
      <c r="G48" s="76" t="s">
        <v>628</v>
      </c>
      <c r="H48" s="148"/>
      <c r="I48" s="542"/>
      <c r="J48" s="148"/>
      <c r="K48" s="542"/>
      <c r="L48" s="148"/>
      <c r="M48" s="76" t="s">
        <v>748</v>
      </c>
      <c r="N48" s="146"/>
      <c r="O48" s="542"/>
      <c r="P48" s="146"/>
      <c r="Q48" s="123"/>
      <c r="R48" s="165"/>
      <c r="S48" s="123"/>
      <c r="T48" s="169"/>
    </row>
    <row r="49" spans="2:20" ht="14.25" customHeight="1" x14ac:dyDescent="0.15">
      <c r="B49" s="499"/>
      <c r="C49" s="548"/>
      <c r="D49" s="545"/>
      <c r="E49" s="76" t="s">
        <v>584</v>
      </c>
      <c r="F49" s="147"/>
      <c r="G49" s="76" t="s">
        <v>629</v>
      </c>
      <c r="H49" s="148"/>
      <c r="I49" s="542"/>
      <c r="J49" s="148"/>
      <c r="K49" s="542"/>
      <c r="L49" s="148"/>
      <c r="M49" s="76" t="s">
        <v>749</v>
      </c>
      <c r="N49" s="146"/>
      <c r="O49" s="542"/>
      <c r="P49" s="146"/>
      <c r="Q49" s="123"/>
      <c r="R49" s="165"/>
      <c r="S49" s="123"/>
      <c r="T49" s="169"/>
    </row>
    <row r="50" spans="2:20" ht="14.25" customHeight="1" x14ac:dyDescent="0.15">
      <c r="B50" s="499"/>
      <c r="C50" s="548"/>
      <c r="D50" s="545"/>
      <c r="E50" s="76"/>
      <c r="F50" s="147"/>
      <c r="G50" s="76" t="s">
        <v>630</v>
      </c>
      <c r="H50" s="148"/>
      <c r="I50" s="542"/>
      <c r="J50" s="148"/>
      <c r="K50" s="542"/>
      <c r="L50" s="148"/>
      <c r="M50" s="76"/>
      <c r="N50" s="146"/>
      <c r="O50" s="542"/>
      <c r="P50" s="146"/>
      <c r="Q50" s="123"/>
      <c r="R50" s="165"/>
      <c r="S50" s="123"/>
      <c r="T50" s="169"/>
    </row>
    <row r="51" spans="2:20" ht="14.25" customHeight="1" x14ac:dyDescent="0.15">
      <c r="B51" s="278"/>
      <c r="C51" s="548"/>
      <c r="D51" s="281"/>
      <c r="E51" s="76"/>
      <c r="F51" s="147"/>
      <c r="G51" s="76"/>
      <c r="H51" s="148"/>
      <c r="I51" s="542"/>
      <c r="J51" s="148"/>
      <c r="K51" s="542"/>
      <c r="L51" s="148"/>
      <c r="M51" s="76"/>
      <c r="N51" s="146"/>
      <c r="O51" s="542"/>
      <c r="P51" s="146"/>
      <c r="Q51" s="123">
        <f>COUNTA(E47:E52,G47:G52,I47:I52,K47:K52,M47:M52,O47:O52)</f>
        <v>10</v>
      </c>
      <c r="R51" s="165"/>
      <c r="S51" s="123"/>
      <c r="T51" s="169"/>
    </row>
    <row r="52" spans="2:20" ht="14.25" customHeight="1" thickBot="1" x14ac:dyDescent="0.2">
      <c r="B52" s="279"/>
      <c r="C52" s="549"/>
      <c r="D52" s="282"/>
      <c r="E52" s="87"/>
      <c r="F52" s="227">
        <f>COUNTA(E47:E52)</f>
        <v>3</v>
      </c>
      <c r="G52" s="86"/>
      <c r="H52" s="227">
        <f>COUNTA(G47:G52)</f>
        <v>4</v>
      </c>
      <c r="I52" s="543"/>
      <c r="J52" s="227">
        <f>COUNTA(I47:I52)</f>
        <v>0</v>
      </c>
      <c r="K52" s="543"/>
      <c r="L52" s="227">
        <f>COUNTA(K47:K52)</f>
        <v>0</v>
      </c>
      <c r="M52" s="87"/>
      <c r="N52" s="227">
        <f>COUNTA(M47:M52)</f>
        <v>3</v>
      </c>
      <c r="O52" s="543"/>
      <c r="P52" s="227">
        <f>COUNTA(O47:O52)</f>
        <v>0</v>
      </c>
      <c r="Q52" s="163"/>
      <c r="R52" s="224">
        <f>F52+H52+J52+L52+N52+P52</f>
        <v>10</v>
      </c>
      <c r="S52" s="163"/>
      <c r="T52" s="225">
        <f>'2017 01-06'!T54+'2017 07-12'!R52</f>
        <v>56</v>
      </c>
    </row>
    <row r="53" spans="2:20" ht="14.25" customHeight="1" x14ac:dyDescent="0.15">
      <c r="B53" s="529">
        <v>9</v>
      </c>
      <c r="C53" s="533" t="s">
        <v>3</v>
      </c>
      <c r="D53" s="544">
        <v>2</v>
      </c>
      <c r="E53" s="78" t="s">
        <v>585</v>
      </c>
      <c r="F53" s="210"/>
      <c r="G53" s="267" t="s">
        <v>631</v>
      </c>
      <c r="H53" s="240"/>
      <c r="I53" s="78" t="s">
        <v>664</v>
      </c>
      <c r="J53" s="241"/>
      <c r="K53" s="78" t="s">
        <v>708</v>
      </c>
      <c r="L53" s="241"/>
      <c r="M53" s="75" t="s">
        <v>750</v>
      </c>
      <c r="N53" s="243"/>
      <c r="O53" s="75" t="s">
        <v>785</v>
      </c>
      <c r="P53" s="243"/>
      <c r="Q53" s="217"/>
      <c r="R53" s="218"/>
      <c r="S53" s="217"/>
      <c r="T53" s="219"/>
    </row>
    <row r="54" spans="2:20" ht="14.25" customHeight="1" x14ac:dyDescent="0.15">
      <c r="B54" s="499"/>
      <c r="C54" s="526"/>
      <c r="D54" s="545"/>
      <c r="E54" s="67" t="s">
        <v>586</v>
      </c>
      <c r="F54" s="116"/>
      <c r="G54" s="268" t="s">
        <v>632</v>
      </c>
      <c r="H54" s="131"/>
      <c r="I54" s="67" t="s">
        <v>665</v>
      </c>
      <c r="J54" s="152"/>
      <c r="K54" s="67" t="s">
        <v>709</v>
      </c>
      <c r="L54" s="152"/>
      <c r="M54" s="67" t="s">
        <v>751</v>
      </c>
      <c r="N54" s="153"/>
      <c r="O54" s="67" t="s">
        <v>786</v>
      </c>
      <c r="P54" s="153"/>
      <c r="Q54" s="123"/>
      <c r="R54" s="165"/>
      <c r="S54" s="123"/>
      <c r="T54" s="169"/>
    </row>
    <row r="55" spans="2:20" ht="14.25" customHeight="1" x14ac:dyDescent="0.15">
      <c r="B55" s="499"/>
      <c r="C55" s="526"/>
      <c r="D55" s="545"/>
      <c r="E55" s="67" t="s">
        <v>587</v>
      </c>
      <c r="F55" s="116"/>
      <c r="G55" s="268" t="s">
        <v>633</v>
      </c>
      <c r="H55" s="131"/>
      <c r="I55" s="67" t="s">
        <v>666</v>
      </c>
      <c r="J55" s="152"/>
      <c r="K55" s="67" t="s">
        <v>710</v>
      </c>
      <c r="L55" s="152"/>
      <c r="M55" s="67" t="s">
        <v>752</v>
      </c>
      <c r="N55" s="153"/>
      <c r="O55" s="67" t="s">
        <v>787</v>
      </c>
      <c r="P55" s="153"/>
      <c r="Q55" s="123"/>
      <c r="R55" s="165"/>
      <c r="S55" s="123"/>
      <c r="T55" s="169"/>
    </row>
    <row r="56" spans="2:20" ht="14.25" customHeight="1" x14ac:dyDescent="0.15">
      <c r="B56" s="499"/>
      <c r="C56" s="526"/>
      <c r="D56" s="545"/>
      <c r="E56" s="67"/>
      <c r="F56" s="116"/>
      <c r="G56" s="268" t="s">
        <v>634</v>
      </c>
      <c r="H56" s="131"/>
      <c r="I56" s="67" t="s">
        <v>667</v>
      </c>
      <c r="J56" s="152"/>
      <c r="K56" s="67" t="s">
        <v>711</v>
      </c>
      <c r="L56" s="152"/>
      <c r="M56" s="67" t="s">
        <v>768</v>
      </c>
      <c r="N56" s="153"/>
      <c r="O56" s="67"/>
      <c r="P56" s="153"/>
      <c r="Q56" s="123"/>
      <c r="R56" s="165"/>
      <c r="S56" s="123"/>
      <c r="T56" s="169"/>
    </row>
    <row r="57" spans="2:20" ht="14.25" customHeight="1" x14ac:dyDescent="0.15">
      <c r="B57" s="499"/>
      <c r="C57" s="526"/>
      <c r="D57" s="545"/>
      <c r="E57" s="67"/>
      <c r="F57" s="116"/>
      <c r="G57" s="268" t="s">
        <v>635</v>
      </c>
      <c r="H57" s="131"/>
      <c r="I57" s="67"/>
      <c r="J57" s="152"/>
      <c r="K57" s="67"/>
      <c r="L57" s="152"/>
      <c r="M57" s="67"/>
      <c r="N57" s="153"/>
      <c r="O57" s="67"/>
      <c r="P57" s="153"/>
      <c r="Q57" s="123">
        <f>COUNTA(E53:E58,G53:G58,I53:I58,K53:K58,M53:M58,O53:O58)</f>
        <v>23</v>
      </c>
      <c r="R57" s="165"/>
      <c r="S57" s="123"/>
      <c r="T57" s="169"/>
    </row>
    <row r="58" spans="2:20" ht="14.25" customHeight="1" thickBot="1" x14ac:dyDescent="0.2">
      <c r="B58" s="525"/>
      <c r="C58" s="527"/>
      <c r="D58" s="546"/>
      <c r="E58" s="71"/>
      <c r="F58" s="227">
        <f>COUNTA(E53:E58)</f>
        <v>3</v>
      </c>
      <c r="G58" s="269"/>
      <c r="H58" s="227">
        <f>COUNTA(G53:G58)</f>
        <v>5</v>
      </c>
      <c r="I58" s="71"/>
      <c r="J58" s="227">
        <f>COUNTA(I53:I58)</f>
        <v>4</v>
      </c>
      <c r="K58" s="71"/>
      <c r="L58" s="227">
        <f>COUNTA(K53:K58)</f>
        <v>4</v>
      </c>
      <c r="M58" s="71"/>
      <c r="N58" s="227">
        <f>COUNTA(M53:M58)</f>
        <v>4</v>
      </c>
      <c r="O58" s="71"/>
      <c r="P58" s="227">
        <f>COUNTA(O53:O58)</f>
        <v>3</v>
      </c>
      <c r="Q58" s="163"/>
      <c r="R58" s="224">
        <f>F58+H58+J58+L58+N58+P58</f>
        <v>23</v>
      </c>
      <c r="S58" s="163"/>
      <c r="T58" s="225">
        <f>'2017 01-06'!T60+'2017 07-12'!R58</f>
        <v>77</v>
      </c>
    </row>
    <row r="59" spans="2:20" ht="14.25" customHeight="1" thickBot="1" x14ac:dyDescent="0.2">
      <c r="B59" s="279"/>
      <c r="C59" s="249" t="s">
        <v>10</v>
      </c>
      <c r="D59" s="283">
        <v>3</v>
      </c>
      <c r="E59" s="250"/>
      <c r="F59" s="318"/>
      <c r="G59" s="252"/>
      <c r="H59" s="253"/>
      <c r="I59" s="244"/>
      <c r="J59" s="254"/>
      <c r="K59" s="244"/>
      <c r="L59" s="254"/>
      <c r="M59" s="244"/>
      <c r="N59" s="245"/>
      <c r="O59" s="244"/>
      <c r="P59" s="245"/>
      <c r="Q59" s="246"/>
      <c r="R59" s="247"/>
      <c r="S59" s="246"/>
      <c r="T59" s="225">
        <f>'2017 01-06'!T61+'2017 07-12'!R59</f>
        <v>14</v>
      </c>
    </row>
    <row r="60" spans="2:20" ht="14.25" customHeight="1" x14ac:dyDescent="0.15">
      <c r="B60" s="499">
        <v>10</v>
      </c>
      <c r="C60" s="526" t="s">
        <v>12</v>
      </c>
      <c r="D60" s="545">
        <v>3</v>
      </c>
      <c r="E60" s="67" t="s">
        <v>588</v>
      </c>
      <c r="F60" s="116"/>
      <c r="G60" s="541"/>
      <c r="H60" s="27"/>
      <c r="I60" s="67" t="s">
        <v>668</v>
      </c>
      <c r="J60" s="152"/>
      <c r="K60" s="67" t="s">
        <v>712</v>
      </c>
      <c r="L60" s="152"/>
      <c r="M60" s="541"/>
      <c r="N60" s="140"/>
      <c r="O60" s="67" t="s">
        <v>788</v>
      </c>
      <c r="P60" s="140"/>
      <c r="Q60" s="122"/>
      <c r="R60" s="164"/>
      <c r="S60" s="122"/>
      <c r="T60" s="168"/>
    </row>
    <row r="61" spans="2:20" ht="14.25" customHeight="1" x14ac:dyDescent="0.15">
      <c r="B61" s="499"/>
      <c r="C61" s="526"/>
      <c r="D61" s="545"/>
      <c r="E61" s="67" t="s">
        <v>589</v>
      </c>
      <c r="F61" s="116"/>
      <c r="G61" s="542"/>
      <c r="H61" s="27"/>
      <c r="I61" s="67" t="s">
        <v>669</v>
      </c>
      <c r="J61" s="152"/>
      <c r="K61" s="67" t="s">
        <v>713</v>
      </c>
      <c r="L61" s="152"/>
      <c r="M61" s="542"/>
      <c r="N61" s="140"/>
      <c r="O61" s="67" t="s">
        <v>789</v>
      </c>
      <c r="P61" s="140"/>
      <c r="Q61" s="123"/>
      <c r="R61" s="165"/>
      <c r="S61" s="123"/>
      <c r="T61" s="169"/>
    </row>
    <row r="62" spans="2:20" ht="14.25" customHeight="1" x14ac:dyDescent="0.15">
      <c r="B62" s="499"/>
      <c r="C62" s="526"/>
      <c r="D62" s="545"/>
      <c r="E62" s="67" t="s">
        <v>590</v>
      </c>
      <c r="F62" s="116"/>
      <c r="G62" s="542"/>
      <c r="H62" s="27"/>
      <c r="I62" s="67" t="s">
        <v>670</v>
      </c>
      <c r="J62" s="152"/>
      <c r="K62" s="67" t="s">
        <v>714</v>
      </c>
      <c r="L62" s="152"/>
      <c r="M62" s="542"/>
      <c r="N62" s="140"/>
      <c r="O62" s="67" t="s">
        <v>790</v>
      </c>
      <c r="P62" s="140"/>
      <c r="Q62" s="123"/>
      <c r="R62" s="165"/>
      <c r="S62" s="123"/>
      <c r="T62" s="169"/>
    </row>
    <row r="63" spans="2:20" ht="14.25" customHeight="1" x14ac:dyDescent="0.15">
      <c r="B63" s="499"/>
      <c r="C63" s="526"/>
      <c r="D63" s="545"/>
      <c r="E63" s="67"/>
      <c r="F63" s="116"/>
      <c r="G63" s="542"/>
      <c r="H63" s="27"/>
      <c r="I63" s="67" t="s">
        <v>671</v>
      </c>
      <c r="J63" s="152"/>
      <c r="K63" s="67" t="s">
        <v>715</v>
      </c>
      <c r="L63" s="152"/>
      <c r="M63" s="542"/>
      <c r="N63" s="140"/>
      <c r="O63" s="67"/>
      <c r="P63" s="140"/>
      <c r="Q63" s="123"/>
      <c r="R63" s="165"/>
      <c r="S63" s="123"/>
      <c r="T63" s="169"/>
    </row>
    <row r="64" spans="2:20" ht="14.25" customHeight="1" x14ac:dyDescent="0.15">
      <c r="B64" s="499"/>
      <c r="C64" s="526"/>
      <c r="D64" s="545"/>
      <c r="E64" s="67"/>
      <c r="F64" s="116"/>
      <c r="G64" s="542"/>
      <c r="H64" s="27"/>
      <c r="I64" s="67"/>
      <c r="J64" s="152"/>
      <c r="K64" s="67"/>
      <c r="L64" s="152"/>
      <c r="M64" s="542"/>
      <c r="N64" s="140"/>
      <c r="O64" s="67"/>
      <c r="P64" s="140"/>
      <c r="Q64" s="123">
        <f>COUNTA(E60:E65,G60:G65,I60:I65,K60:K65,M60:M65,O60:O65)</f>
        <v>14</v>
      </c>
      <c r="R64" s="165"/>
      <c r="S64" s="123"/>
      <c r="T64" s="169"/>
    </row>
    <row r="65" spans="2:20" ht="14.25" customHeight="1" thickBot="1" x14ac:dyDescent="0.2">
      <c r="B65" s="525"/>
      <c r="C65" s="527"/>
      <c r="D65" s="546"/>
      <c r="E65" s="71"/>
      <c r="F65" s="227">
        <f>COUNTA(E60:E65)</f>
        <v>3</v>
      </c>
      <c r="G65" s="543"/>
      <c r="H65" s="227">
        <f>COUNTA(G60:G65)</f>
        <v>0</v>
      </c>
      <c r="I65" s="71"/>
      <c r="J65" s="227">
        <f>COUNTA(I60:I65)</f>
        <v>4</v>
      </c>
      <c r="K65" s="71"/>
      <c r="L65" s="227">
        <f>COUNTA(K60:K65)</f>
        <v>4</v>
      </c>
      <c r="M65" s="543"/>
      <c r="N65" s="227">
        <f>COUNTA(M60:M65)</f>
        <v>0</v>
      </c>
      <c r="O65" s="70"/>
      <c r="P65" s="227">
        <f>COUNTA(O60:O65)</f>
        <v>3</v>
      </c>
      <c r="Q65" s="163"/>
      <c r="R65" s="224">
        <f>F65+H65+J65+L65+N65+P65</f>
        <v>14</v>
      </c>
      <c r="S65" s="163"/>
      <c r="T65" s="225">
        <f>'2017 01-06'!T67+'2017 07-12'!R65</f>
        <v>56</v>
      </c>
    </row>
    <row r="66" spans="2:20" ht="14.25" customHeight="1" x14ac:dyDescent="0.15">
      <c r="B66" s="499">
        <v>11</v>
      </c>
      <c r="C66" s="526" t="s">
        <v>4</v>
      </c>
      <c r="D66" s="545">
        <v>3</v>
      </c>
      <c r="E66" s="67" t="s">
        <v>591</v>
      </c>
      <c r="F66" s="116"/>
      <c r="G66" s="268" t="s">
        <v>636</v>
      </c>
      <c r="H66" s="131"/>
      <c r="I66" s="67" t="s">
        <v>672</v>
      </c>
      <c r="J66" s="152"/>
      <c r="K66" s="67" t="s">
        <v>716</v>
      </c>
      <c r="L66" s="152"/>
      <c r="M66" s="78" t="s">
        <v>753</v>
      </c>
      <c r="N66" s="140"/>
      <c r="O66" s="67" t="s">
        <v>791</v>
      </c>
      <c r="P66" s="140"/>
      <c r="Q66" s="122"/>
      <c r="R66" s="164"/>
      <c r="S66" s="122"/>
      <c r="T66" s="168"/>
    </row>
    <row r="67" spans="2:20" ht="14.25" customHeight="1" x14ac:dyDescent="0.15">
      <c r="B67" s="499"/>
      <c r="C67" s="526"/>
      <c r="D67" s="545"/>
      <c r="E67" s="67" t="s">
        <v>592</v>
      </c>
      <c r="F67" s="116"/>
      <c r="G67" s="268" t="s">
        <v>637</v>
      </c>
      <c r="H67" s="131"/>
      <c r="I67" s="67" t="s">
        <v>673</v>
      </c>
      <c r="J67" s="152"/>
      <c r="K67" s="67" t="s">
        <v>717</v>
      </c>
      <c r="L67" s="152"/>
      <c r="M67" s="67" t="s">
        <v>754</v>
      </c>
      <c r="N67" s="140"/>
      <c r="O67" s="67" t="s">
        <v>811</v>
      </c>
      <c r="P67" s="140"/>
      <c r="Q67" s="123"/>
      <c r="R67" s="165"/>
      <c r="S67" s="123"/>
      <c r="T67" s="169"/>
    </row>
    <row r="68" spans="2:20" ht="14.25" customHeight="1" x14ac:dyDescent="0.15">
      <c r="B68" s="499"/>
      <c r="C68" s="526"/>
      <c r="D68" s="545"/>
      <c r="E68" s="67" t="s">
        <v>593</v>
      </c>
      <c r="F68" s="116"/>
      <c r="G68" s="268" t="s">
        <v>638</v>
      </c>
      <c r="H68" s="131"/>
      <c r="I68" s="67" t="s">
        <v>674</v>
      </c>
      <c r="J68" s="152"/>
      <c r="K68" s="67" t="s">
        <v>718</v>
      </c>
      <c r="L68" s="152"/>
      <c r="M68" s="67" t="s">
        <v>755</v>
      </c>
      <c r="N68" s="140"/>
      <c r="O68" s="67" t="s">
        <v>792</v>
      </c>
      <c r="P68" s="140"/>
      <c r="Q68" s="123"/>
      <c r="R68" s="165"/>
      <c r="S68" s="123"/>
      <c r="T68" s="169"/>
    </row>
    <row r="69" spans="2:20" ht="14.25" customHeight="1" x14ac:dyDescent="0.15">
      <c r="B69" s="499"/>
      <c r="C69" s="526"/>
      <c r="D69" s="545"/>
      <c r="E69" s="67"/>
      <c r="F69" s="116"/>
      <c r="G69" s="268" t="s">
        <v>639</v>
      </c>
      <c r="H69" s="131"/>
      <c r="I69" s="67"/>
      <c r="J69" s="152"/>
      <c r="K69" s="67" t="s">
        <v>719</v>
      </c>
      <c r="L69" s="152"/>
      <c r="M69" s="67" t="s">
        <v>756</v>
      </c>
      <c r="N69" s="140"/>
      <c r="O69" s="67"/>
      <c r="P69" s="140"/>
      <c r="Q69" s="123"/>
      <c r="R69" s="165"/>
      <c r="S69" s="123"/>
      <c r="T69" s="169"/>
    </row>
    <row r="70" spans="2:20" ht="14.25" customHeight="1" x14ac:dyDescent="0.15">
      <c r="B70" s="499"/>
      <c r="C70" s="526"/>
      <c r="D70" s="545"/>
      <c r="E70" s="67"/>
      <c r="F70" s="116"/>
      <c r="G70" s="268" t="s">
        <v>640</v>
      </c>
      <c r="H70" s="131"/>
      <c r="I70" s="67"/>
      <c r="J70" s="152"/>
      <c r="K70" s="67"/>
      <c r="L70" s="152"/>
      <c r="M70" s="265"/>
      <c r="N70" s="140"/>
      <c r="O70" s="67"/>
      <c r="P70" s="140"/>
      <c r="Q70" s="123">
        <f>COUNTA(E66:E71,G66:G71,I66:I71,K66:K71,M66:M71,O66:O71)</f>
        <v>22</v>
      </c>
      <c r="R70" s="165"/>
      <c r="S70" s="123"/>
      <c r="T70" s="169"/>
    </row>
    <row r="71" spans="2:20" ht="14.25" customHeight="1" thickBot="1" x14ac:dyDescent="0.2">
      <c r="B71" s="525"/>
      <c r="C71" s="527"/>
      <c r="D71" s="546"/>
      <c r="E71" s="71"/>
      <c r="F71" s="227">
        <f>COUNTA(E66:E71)</f>
        <v>3</v>
      </c>
      <c r="G71" s="269"/>
      <c r="H71" s="227">
        <f>COUNTA(G66:G71)</f>
        <v>5</v>
      </c>
      <c r="I71" s="71"/>
      <c r="J71" s="227">
        <f>COUNTA(I66:I71)</f>
        <v>3</v>
      </c>
      <c r="K71" s="71"/>
      <c r="L71" s="227">
        <f>COUNTA(K66:K71)</f>
        <v>4</v>
      </c>
      <c r="M71" s="71"/>
      <c r="N71" s="227">
        <f>COUNTA(M66:M71)</f>
        <v>4</v>
      </c>
      <c r="O71" s="71"/>
      <c r="P71" s="227">
        <f>COUNTA(O66:O71)</f>
        <v>3</v>
      </c>
      <c r="Q71" s="163"/>
      <c r="R71" s="224">
        <f>F71+H71+J71+L71+N71+P71</f>
        <v>22</v>
      </c>
      <c r="S71" s="163"/>
      <c r="T71" s="225">
        <f>'2017 01-06'!T73+'2017 07-12'!R71</f>
        <v>76</v>
      </c>
    </row>
    <row r="72" spans="2:20" ht="14.25" customHeight="1" x14ac:dyDescent="0.15">
      <c r="B72" s="499">
        <v>12</v>
      </c>
      <c r="C72" s="526" t="s">
        <v>11</v>
      </c>
      <c r="D72" s="545">
        <v>3</v>
      </c>
      <c r="E72" s="507"/>
      <c r="F72" s="116"/>
      <c r="G72" s="541"/>
      <c r="H72" s="27"/>
      <c r="I72" s="78" t="s">
        <v>675</v>
      </c>
      <c r="J72" s="27"/>
      <c r="K72" s="67" t="s">
        <v>720</v>
      </c>
      <c r="L72" s="152"/>
      <c r="M72" s="69" t="s">
        <v>757</v>
      </c>
      <c r="N72" s="125"/>
      <c r="O72" s="78" t="s">
        <v>793</v>
      </c>
      <c r="P72" s="125"/>
      <c r="Q72" s="122"/>
      <c r="R72" s="164"/>
      <c r="S72" s="122"/>
      <c r="T72" s="168"/>
    </row>
    <row r="73" spans="2:20" ht="14.25" customHeight="1" x14ac:dyDescent="0.15">
      <c r="B73" s="499"/>
      <c r="C73" s="526"/>
      <c r="D73" s="545"/>
      <c r="E73" s="497"/>
      <c r="F73" s="116"/>
      <c r="G73" s="542"/>
      <c r="H73" s="27"/>
      <c r="I73" s="67" t="s">
        <v>676</v>
      </c>
      <c r="J73" s="27"/>
      <c r="K73" s="67" t="s">
        <v>721</v>
      </c>
      <c r="L73" s="152"/>
      <c r="M73" s="69" t="s">
        <v>758</v>
      </c>
      <c r="N73" s="125"/>
      <c r="O73" s="67" t="s">
        <v>794</v>
      </c>
      <c r="P73" s="125"/>
      <c r="Q73" s="123"/>
      <c r="R73" s="165"/>
      <c r="S73" s="123"/>
      <c r="T73" s="169"/>
    </row>
    <row r="74" spans="2:20" ht="14.25" customHeight="1" x14ac:dyDescent="0.15">
      <c r="B74" s="499"/>
      <c r="C74" s="526"/>
      <c r="D74" s="545"/>
      <c r="E74" s="497"/>
      <c r="F74" s="116"/>
      <c r="G74" s="542"/>
      <c r="H74" s="27"/>
      <c r="I74" s="67" t="s">
        <v>677</v>
      </c>
      <c r="J74" s="27"/>
      <c r="K74" s="67" t="s">
        <v>722</v>
      </c>
      <c r="L74" s="152"/>
      <c r="M74" s="69" t="s">
        <v>759</v>
      </c>
      <c r="N74" s="125"/>
      <c r="O74" s="67" t="s">
        <v>795</v>
      </c>
      <c r="P74" s="125"/>
      <c r="Q74" s="123"/>
      <c r="R74" s="165"/>
      <c r="S74" s="123"/>
      <c r="T74" s="169"/>
    </row>
    <row r="75" spans="2:20" ht="14.25" customHeight="1" x14ac:dyDescent="0.15">
      <c r="B75" s="499"/>
      <c r="C75" s="526"/>
      <c r="D75" s="545"/>
      <c r="E75" s="497"/>
      <c r="F75" s="116"/>
      <c r="G75" s="542"/>
      <c r="H75" s="27"/>
      <c r="I75" s="67" t="s">
        <v>678</v>
      </c>
      <c r="J75" s="27"/>
      <c r="K75" s="67" t="s">
        <v>723</v>
      </c>
      <c r="L75" s="152"/>
      <c r="M75" s="69" t="s">
        <v>760</v>
      </c>
      <c r="N75" s="125"/>
      <c r="O75" s="67"/>
      <c r="P75" s="125"/>
      <c r="Q75" s="123"/>
      <c r="R75" s="165"/>
      <c r="S75" s="123"/>
      <c r="T75" s="169"/>
    </row>
    <row r="76" spans="2:20" ht="14.25" customHeight="1" x14ac:dyDescent="0.15">
      <c r="B76" s="499"/>
      <c r="C76" s="526"/>
      <c r="D76" s="545"/>
      <c r="E76" s="497"/>
      <c r="F76" s="116"/>
      <c r="G76" s="542"/>
      <c r="H76" s="27"/>
      <c r="I76" s="67"/>
      <c r="J76" s="27"/>
      <c r="K76" s="67"/>
      <c r="L76" s="152"/>
      <c r="M76" s="69"/>
      <c r="N76" s="125"/>
      <c r="O76" s="67"/>
      <c r="P76" s="125"/>
      <c r="Q76" s="123">
        <f>COUNTA(E72:E77,G72:G77,I72:I77,K72:K77,M72:M77,O72:O77)</f>
        <v>15</v>
      </c>
      <c r="R76" s="165"/>
      <c r="S76" s="123"/>
      <c r="T76" s="169"/>
    </row>
    <row r="77" spans="2:20" ht="14.25" customHeight="1" thickBot="1" x14ac:dyDescent="0.2">
      <c r="B77" s="525"/>
      <c r="C77" s="527"/>
      <c r="D77" s="546"/>
      <c r="E77" s="498"/>
      <c r="F77" s="227">
        <f>COUNTA(E72:E77)</f>
        <v>0</v>
      </c>
      <c r="G77" s="543"/>
      <c r="H77" s="227">
        <f>COUNTA(G72:G77)</f>
        <v>0</v>
      </c>
      <c r="I77" s="71"/>
      <c r="J77" s="227">
        <f>COUNTA(I72:I77)</f>
        <v>4</v>
      </c>
      <c r="K77" s="86"/>
      <c r="L77" s="227">
        <f>COUNTA(K72:K77)</f>
        <v>4</v>
      </c>
      <c r="M77" s="70"/>
      <c r="N77" s="227">
        <f>COUNTA(M72:M77)</f>
        <v>4</v>
      </c>
      <c r="O77" s="71"/>
      <c r="P77" s="227">
        <f>COUNTA(O72:O77)</f>
        <v>3</v>
      </c>
      <c r="Q77" s="163"/>
      <c r="R77" s="224">
        <f>F77+H77+J77+L77+N77+P77</f>
        <v>15</v>
      </c>
      <c r="S77" s="163"/>
      <c r="T77" s="225">
        <f>'2017 01-06'!T79+'2017 07-12'!R77</f>
        <v>51</v>
      </c>
    </row>
    <row r="78" spans="2:20" ht="14.25" customHeight="1" x14ac:dyDescent="0.15">
      <c r="B78" s="499">
        <v>13</v>
      </c>
      <c r="C78" s="526" t="s">
        <v>14</v>
      </c>
      <c r="D78" s="545">
        <v>4</v>
      </c>
      <c r="E78" s="552"/>
      <c r="F78" s="154"/>
      <c r="G78" s="541"/>
      <c r="H78" s="136"/>
      <c r="I78" s="78" t="s">
        <v>679</v>
      </c>
      <c r="J78" s="27"/>
      <c r="K78" s="541"/>
      <c r="L78" s="27"/>
      <c r="M78" s="541"/>
      <c r="N78" s="9"/>
      <c r="O78" s="67" t="s">
        <v>796</v>
      </c>
      <c r="P78" s="9"/>
      <c r="Q78" s="122"/>
      <c r="R78" s="164"/>
      <c r="S78" s="122"/>
      <c r="T78" s="168"/>
    </row>
    <row r="79" spans="2:20" ht="14.25" customHeight="1" x14ac:dyDescent="0.15">
      <c r="B79" s="499"/>
      <c r="C79" s="526"/>
      <c r="D79" s="545"/>
      <c r="E79" s="553"/>
      <c r="F79" s="154"/>
      <c r="G79" s="542"/>
      <c r="H79" s="136"/>
      <c r="I79" s="67" t="s">
        <v>680</v>
      </c>
      <c r="J79" s="27"/>
      <c r="K79" s="542"/>
      <c r="L79" s="27"/>
      <c r="M79" s="542"/>
      <c r="N79" s="9"/>
      <c r="O79" s="67" t="s">
        <v>797</v>
      </c>
      <c r="P79" s="9"/>
      <c r="Q79" s="123"/>
      <c r="R79" s="165"/>
      <c r="S79" s="123"/>
      <c r="T79" s="169"/>
    </row>
    <row r="80" spans="2:20" ht="14.25" customHeight="1" x14ac:dyDescent="0.15">
      <c r="B80" s="499"/>
      <c r="C80" s="526"/>
      <c r="D80" s="545"/>
      <c r="E80" s="553"/>
      <c r="F80" s="154"/>
      <c r="G80" s="542"/>
      <c r="H80" s="136"/>
      <c r="I80" s="67" t="s">
        <v>681</v>
      </c>
      <c r="J80" s="27"/>
      <c r="K80" s="542"/>
      <c r="L80" s="27"/>
      <c r="M80" s="542"/>
      <c r="N80" s="9"/>
      <c r="O80" s="67" t="s">
        <v>798</v>
      </c>
      <c r="P80" s="9"/>
      <c r="Q80" s="123"/>
      <c r="R80" s="165"/>
      <c r="S80" s="123"/>
      <c r="T80" s="169"/>
    </row>
    <row r="81" spans="2:20" ht="14.25" customHeight="1" x14ac:dyDescent="0.15">
      <c r="B81" s="499"/>
      <c r="C81" s="526"/>
      <c r="D81" s="545"/>
      <c r="E81" s="553"/>
      <c r="F81" s="154"/>
      <c r="G81" s="542"/>
      <c r="H81" s="136"/>
      <c r="I81" s="67" t="s">
        <v>682</v>
      </c>
      <c r="J81" s="27"/>
      <c r="K81" s="542"/>
      <c r="L81" s="27"/>
      <c r="M81" s="542"/>
      <c r="N81" s="9"/>
      <c r="O81" s="67"/>
      <c r="P81" s="9"/>
      <c r="Q81" s="123"/>
      <c r="R81" s="165"/>
      <c r="S81" s="123"/>
      <c r="T81" s="169"/>
    </row>
    <row r="82" spans="2:20" ht="14.25" customHeight="1" x14ac:dyDescent="0.15">
      <c r="B82" s="499"/>
      <c r="C82" s="526"/>
      <c r="D82" s="545"/>
      <c r="E82" s="553"/>
      <c r="F82" s="154"/>
      <c r="G82" s="542"/>
      <c r="H82" s="136"/>
      <c r="I82" s="67"/>
      <c r="J82" s="27"/>
      <c r="K82" s="542"/>
      <c r="L82" s="27"/>
      <c r="M82" s="542"/>
      <c r="N82" s="9"/>
      <c r="O82" s="67"/>
      <c r="P82" s="9"/>
      <c r="Q82" s="123">
        <f>COUNTA(E78:E83,G78:G83,I78:I83,K78:K83,M78:M83,O78:O83)</f>
        <v>7</v>
      </c>
      <c r="R82" s="165"/>
      <c r="S82" s="123"/>
      <c r="T82" s="169"/>
    </row>
    <row r="83" spans="2:20" ht="14.25" customHeight="1" thickBot="1" x14ac:dyDescent="0.2">
      <c r="B83" s="525"/>
      <c r="C83" s="527"/>
      <c r="D83" s="546"/>
      <c r="E83" s="554"/>
      <c r="F83" s="227">
        <f>COUNTA(E78:E83)</f>
        <v>0</v>
      </c>
      <c r="G83" s="543"/>
      <c r="H83" s="227">
        <f>COUNTA(G78:G83)</f>
        <v>0</v>
      </c>
      <c r="I83" s="71"/>
      <c r="J83" s="227">
        <f>COUNTA(I78:I83)</f>
        <v>4</v>
      </c>
      <c r="K83" s="543"/>
      <c r="L83" s="227">
        <f>COUNTA(K78:K83)</f>
        <v>0</v>
      </c>
      <c r="M83" s="543"/>
      <c r="N83" s="227">
        <f>COUNTA(M78:M83)</f>
        <v>0</v>
      </c>
      <c r="O83" s="70"/>
      <c r="P83" s="227">
        <f>COUNTA(O78:O83)</f>
        <v>3</v>
      </c>
      <c r="Q83" s="163"/>
      <c r="R83" s="224">
        <f>F83+H83+J83+L83+N83+P83</f>
        <v>7</v>
      </c>
      <c r="S83" s="163"/>
      <c r="T83" s="225">
        <f>'2017 01-06'!T85+'2017 07-12'!R83</f>
        <v>19</v>
      </c>
    </row>
    <row r="84" spans="2:20" ht="14.25" customHeight="1" x14ac:dyDescent="0.15">
      <c r="B84" s="529">
        <v>14</v>
      </c>
      <c r="C84" s="530" t="s">
        <v>441</v>
      </c>
      <c r="D84" s="544">
        <v>4</v>
      </c>
      <c r="E84" s="78" t="s">
        <v>594</v>
      </c>
      <c r="F84" s="210"/>
      <c r="G84" s="541"/>
      <c r="H84" s="212"/>
      <c r="I84" s="332" t="s">
        <v>683</v>
      </c>
      <c r="J84" s="214"/>
      <c r="K84" s="332" t="s">
        <v>724</v>
      </c>
      <c r="L84" s="214"/>
      <c r="M84" s="332" t="s">
        <v>761</v>
      </c>
      <c r="N84" s="216"/>
      <c r="O84" s="332" t="s">
        <v>799</v>
      </c>
      <c r="P84" s="216"/>
      <c r="Q84" s="217"/>
      <c r="R84" s="218"/>
      <c r="S84" s="217"/>
      <c r="T84" s="219"/>
    </row>
    <row r="85" spans="2:20" ht="14.25" customHeight="1" x14ac:dyDescent="0.15">
      <c r="B85" s="499"/>
      <c r="C85" s="501"/>
      <c r="D85" s="545"/>
      <c r="E85" s="67" t="s">
        <v>595</v>
      </c>
      <c r="F85" s="116"/>
      <c r="G85" s="542"/>
      <c r="H85" s="118"/>
      <c r="I85" s="84" t="s">
        <v>684</v>
      </c>
      <c r="J85" s="120"/>
      <c r="K85" s="84" t="s">
        <v>725</v>
      </c>
      <c r="L85" s="120"/>
      <c r="M85" s="84" t="s">
        <v>762</v>
      </c>
      <c r="N85" s="121"/>
      <c r="O85" s="84" t="s">
        <v>800</v>
      </c>
      <c r="P85" s="121"/>
      <c r="Q85" s="123"/>
      <c r="R85" s="165"/>
      <c r="S85" s="123"/>
      <c r="T85" s="169"/>
    </row>
    <row r="86" spans="2:20" ht="14.25" customHeight="1" x14ac:dyDescent="0.15">
      <c r="B86" s="499"/>
      <c r="C86" s="501"/>
      <c r="D86" s="545"/>
      <c r="E86" s="67" t="s">
        <v>596</v>
      </c>
      <c r="F86" s="116"/>
      <c r="G86" s="542"/>
      <c r="H86" s="118"/>
      <c r="I86" s="84" t="s">
        <v>685</v>
      </c>
      <c r="J86" s="120"/>
      <c r="K86" s="84" t="s">
        <v>726</v>
      </c>
      <c r="L86" s="120"/>
      <c r="M86" s="84" t="s">
        <v>763</v>
      </c>
      <c r="N86" s="121"/>
      <c r="O86" s="84" t="s">
        <v>801</v>
      </c>
      <c r="P86" s="121"/>
      <c r="Q86" s="123"/>
      <c r="R86" s="165"/>
      <c r="S86" s="123"/>
      <c r="T86" s="169"/>
    </row>
    <row r="87" spans="2:20" ht="14.25" customHeight="1" x14ac:dyDescent="0.15">
      <c r="B87" s="499"/>
      <c r="C87" s="501"/>
      <c r="D87" s="545"/>
      <c r="E87" s="67"/>
      <c r="F87" s="116"/>
      <c r="G87" s="542"/>
      <c r="H87" s="118"/>
      <c r="I87" s="84" t="s">
        <v>686</v>
      </c>
      <c r="J87" s="120"/>
      <c r="K87" s="84" t="s">
        <v>727</v>
      </c>
      <c r="L87" s="120"/>
      <c r="M87" s="84" t="s">
        <v>764</v>
      </c>
      <c r="N87" s="121"/>
      <c r="O87" s="84"/>
      <c r="P87" s="121"/>
      <c r="Q87" s="123"/>
      <c r="R87" s="165"/>
      <c r="S87" s="123"/>
      <c r="T87" s="169"/>
    </row>
    <row r="88" spans="2:20" ht="14.25" customHeight="1" x14ac:dyDescent="0.15">
      <c r="B88" s="499"/>
      <c r="C88" s="501"/>
      <c r="D88" s="545"/>
      <c r="E88" s="67"/>
      <c r="F88" s="116"/>
      <c r="G88" s="542"/>
      <c r="H88" s="118"/>
      <c r="I88" s="84"/>
      <c r="J88" s="120"/>
      <c r="K88" s="84"/>
      <c r="L88" s="120"/>
      <c r="M88" s="84"/>
      <c r="N88" s="121"/>
      <c r="O88" s="84"/>
      <c r="P88" s="121"/>
      <c r="Q88" s="123">
        <f>COUNTA(E84:E89,G84:G89,I84:I89,K84:K89,M84:M89,O84:O89)</f>
        <v>18</v>
      </c>
      <c r="R88" s="165"/>
      <c r="S88" s="123"/>
      <c r="T88" s="169"/>
    </row>
    <row r="89" spans="2:20" ht="14.25" customHeight="1" thickBot="1" x14ac:dyDescent="0.2">
      <c r="B89" s="525"/>
      <c r="C89" s="531"/>
      <c r="D89" s="546"/>
      <c r="E89" s="71"/>
      <c r="F89" s="227">
        <f>COUNTA(E84:E89)</f>
        <v>3</v>
      </c>
      <c r="G89" s="543"/>
      <c r="H89" s="227">
        <f>COUNTA(G84:G89)</f>
        <v>0</v>
      </c>
      <c r="I89" s="85"/>
      <c r="J89" s="227">
        <f>COUNTA(I84:I89)</f>
        <v>4</v>
      </c>
      <c r="K89" s="85"/>
      <c r="L89" s="227">
        <f>COUNTA(K84:K89)</f>
        <v>4</v>
      </c>
      <c r="M89" s="85"/>
      <c r="N89" s="227">
        <f>COUNTA(M84:M89)</f>
        <v>4</v>
      </c>
      <c r="O89" s="85"/>
      <c r="P89" s="227">
        <f>COUNTA(O84:O89)</f>
        <v>3</v>
      </c>
      <c r="Q89" s="163"/>
      <c r="R89" s="224">
        <f>F89+H89+J89+L89+N89+P89</f>
        <v>18</v>
      </c>
      <c r="S89" s="163"/>
      <c r="T89" s="225">
        <f>'2017 01-06'!T91+'2017 07-12'!R89</f>
        <v>75</v>
      </c>
    </row>
    <row r="90" spans="2:20" ht="14.25" customHeight="1" x14ac:dyDescent="0.15">
      <c r="B90" s="558">
        <v>15</v>
      </c>
      <c r="C90" s="563" t="s">
        <v>515</v>
      </c>
      <c r="D90" s="544">
        <v>5</v>
      </c>
      <c r="E90" s="552"/>
      <c r="F90" s="210"/>
      <c r="G90" s="92" t="s">
        <v>641</v>
      </c>
      <c r="H90" s="212"/>
      <c r="I90" s="541"/>
      <c r="J90" s="214"/>
      <c r="K90" s="541"/>
      <c r="L90" s="214"/>
      <c r="M90" s="332" t="s">
        <v>745</v>
      </c>
      <c r="N90" s="216"/>
      <c r="O90" s="332" t="s">
        <v>802</v>
      </c>
      <c r="P90" s="216"/>
      <c r="Q90" s="217"/>
      <c r="R90" s="218"/>
      <c r="S90" s="217"/>
      <c r="T90" s="219"/>
    </row>
    <row r="91" spans="2:20" ht="14.25" customHeight="1" x14ac:dyDescent="0.15">
      <c r="B91" s="559"/>
      <c r="C91" s="564"/>
      <c r="D91" s="545"/>
      <c r="E91" s="553"/>
      <c r="F91" s="116"/>
      <c r="G91" s="69" t="s">
        <v>642</v>
      </c>
      <c r="H91" s="118"/>
      <c r="I91" s="542"/>
      <c r="J91" s="120"/>
      <c r="K91" s="542"/>
      <c r="L91" s="120"/>
      <c r="M91" s="84" t="s">
        <v>765</v>
      </c>
      <c r="N91" s="121"/>
      <c r="O91" s="84" t="s">
        <v>803</v>
      </c>
      <c r="P91" s="121"/>
      <c r="Q91" s="123"/>
      <c r="R91" s="165"/>
      <c r="S91" s="123"/>
      <c r="T91" s="169"/>
    </row>
    <row r="92" spans="2:20" ht="14.25" customHeight="1" x14ac:dyDescent="0.15">
      <c r="B92" s="559"/>
      <c r="C92" s="564"/>
      <c r="D92" s="545"/>
      <c r="E92" s="553"/>
      <c r="F92" s="116"/>
      <c r="G92" s="69" t="s">
        <v>643</v>
      </c>
      <c r="H92" s="118"/>
      <c r="I92" s="542"/>
      <c r="J92" s="120"/>
      <c r="K92" s="542"/>
      <c r="L92" s="120"/>
      <c r="M92" s="84" t="s">
        <v>766</v>
      </c>
      <c r="N92" s="121"/>
      <c r="O92" s="84" t="s">
        <v>804</v>
      </c>
      <c r="P92" s="121"/>
      <c r="Q92" s="123"/>
      <c r="R92" s="165"/>
      <c r="S92" s="123"/>
      <c r="T92" s="169"/>
    </row>
    <row r="93" spans="2:20" ht="14.25" customHeight="1" x14ac:dyDescent="0.15">
      <c r="B93" s="559"/>
      <c r="C93" s="564"/>
      <c r="D93" s="545"/>
      <c r="E93" s="553"/>
      <c r="F93" s="116"/>
      <c r="G93" s="69" t="s">
        <v>644</v>
      </c>
      <c r="H93" s="118"/>
      <c r="I93" s="542"/>
      <c r="J93" s="120"/>
      <c r="K93" s="542"/>
      <c r="L93" s="120"/>
      <c r="M93" s="84" t="s">
        <v>767</v>
      </c>
      <c r="N93" s="121"/>
      <c r="O93" s="84"/>
      <c r="P93" s="121"/>
      <c r="Q93" s="123"/>
      <c r="R93" s="165"/>
      <c r="S93" s="123"/>
      <c r="T93" s="274"/>
    </row>
    <row r="94" spans="2:20" ht="14.25" customHeight="1" x14ac:dyDescent="0.15">
      <c r="B94" s="559"/>
      <c r="C94" s="564"/>
      <c r="D94" s="545"/>
      <c r="E94" s="553"/>
      <c r="F94" s="116"/>
      <c r="G94" s="69" t="s">
        <v>645</v>
      </c>
      <c r="H94" s="118"/>
      <c r="I94" s="542"/>
      <c r="J94" s="120"/>
      <c r="K94" s="542"/>
      <c r="L94" s="120"/>
      <c r="M94" s="84"/>
      <c r="N94" s="121"/>
      <c r="O94" s="84"/>
      <c r="P94" s="121"/>
      <c r="Q94" s="123">
        <f>COUNTA(E90:E95,G90:G95,I90:I95,K90:K95,M90:M95,O90:O95)</f>
        <v>12</v>
      </c>
      <c r="R94" s="165"/>
      <c r="S94" s="123"/>
      <c r="T94" s="274"/>
    </row>
    <row r="95" spans="2:20" ht="14.25" customHeight="1" thickBot="1" x14ac:dyDescent="0.2">
      <c r="B95" s="560"/>
      <c r="C95" s="565"/>
      <c r="D95" s="546"/>
      <c r="E95" s="554"/>
      <c r="F95" s="227">
        <f>COUNTA(E90:E95)</f>
        <v>0</v>
      </c>
      <c r="G95" s="70"/>
      <c r="H95" s="227">
        <f>COUNTA(G90:G95)</f>
        <v>5</v>
      </c>
      <c r="I95" s="543"/>
      <c r="J95" s="227">
        <f>COUNTA(I90:I95)</f>
        <v>0</v>
      </c>
      <c r="K95" s="543"/>
      <c r="L95" s="227">
        <f>COUNTA(K90:K95)</f>
        <v>0</v>
      </c>
      <c r="M95" s="85"/>
      <c r="N95" s="227">
        <f>COUNTA(M90:M95)</f>
        <v>4</v>
      </c>
      <c r="O95" s="85"/>
      <c r="P95" s="227">
        <f>COUNTA(O90:O95)</f>
        <v>3</v>
      </c>
      <c r="Q95" s="163"/>
      <c r="R95" s="224">
        <f>F95+H95+J95+L95+N95+P95</f>
        <v>12</v>
      </c>
      <c r="S95" s="163"/>
      <c r="T95" s="275">
        <f>'2017 01-06'!T97+'2017 07-12'!R95</f>
        <v>21</v>
      </c>
    </row>
    <row r="96" spans="2:20" ht="14.25" customHeight="1" x14ac:dyDescent="0.15">
      <c r="B96" s="529">
        <v>16</v>
      </c>
      <c r="C96" s="555" t="s">
        <v>559</v>
      </c>
      <c r="D96" s="544">
        <v>2</v>
      </c>
      <c r="E96" s="552"/>
      <c r="F96" s="273"/>
      <c r="G96" s="541"/>
      <c r="H96" s="273"/>
      <c r="I96" s="541"/>
      <c r="J96" s="273"/>
      <c r="K96" s="541"/>
      <c r="L96" s="273"/>
      <c r="M96" s="541"/>
      <c r="N96" s="273"/>
      <c r="O96" s="541"/>
      <c r="P96" s="273"/>
      <c r="Q96" s="217"/>
      <c r="R96" s="218"/>
      <c r="S96" s="217"/>
      <c r="T96" s="285"/>
    </row>
    <row r="97" spans="2:20" ht="9" customHeight="1" x14ac:dyDescent="0.15">
      <c r="B97" s="499"/>
      <c r="C97" s="556"/>
      <c r="D97" s="545"/>
      <c r="E97" s="553"/>
      <c r="F97" s="132"/>
      <c r="G97" s="542"/>
      <c r="H97" s="132"/>
      <c r="I97" s="542"/>
      <c r="J97" s="132"/>
      <c r="K97" s="542"/>
      <c r="L97" s="132"/>
      <c r="M97" s="542"/>
      <c r="N97" s="132"/>
      <c r="O97" s="542"/>
      <c r="P97" s="132"/>
      <c r="Q97" s="123"/>
      <c r="R97" s="165"/>
      <c r="S97" s="123"/>
      <c r="T97" s="274"/>
    </row>
    <row r="98" spans="2:20" ht="9" customHeight="1" x14ac:dyDescent="0.15">
      <c r="B98" s="499"/>
      <c r="C98" s="556"/>
      <c r="D98" s="545"/>
      <c r="E98" s="553"/>
      <c r="F98" s="132"/>
      <c r="G98" s="542"/>
      <c r="H98" s="132"/>
      <c r="I98" s="542"/>
      <c r="J98" s="132"/>
      <c r="K98" s="542"/>
      <c r="L98" s="132"/>
      <c r="M98" s="542"/>
      <c r="N98" s="132"/>
      <c r="O98" s="542"/>
      <c r="P98" s="132"/>
      <c r="Q98" s="123"/>
      <c r="R98" s="165"/>
      <c r="S98" s="123"/>
      <c r="T98" s="274"/>
    </row>
    <row r="99" spans="2:20" ht="9" customHeight="1" x14ac:dyDescent="0.15">
      <c r="B99" s="499"/>
      <c r="C99" s="556"/>
      <c r="D99" s="545"/>
      <c r="E99" s="553"/>
      <c r="F99" s="132"/>
      <c r="G99" s="542"/>
      <c r="H99" s="132"/>
      <c r="I99" s="542"/>
      <c r="J99" s="132"/>
      <c r="K99" s="542"/>
      <c r="L99" s="132"/>
      <c r="M99" s="542"/>
      <c r="N99" s="132"/>
      <c r="O99" s="542"/>
      <c r="P99" s="132"/>
      <c r="Q99" s="123"/>
      <c r="R99" s="165"/>
      <c r="S99" s="123"/>
      <c r="T99" s="274"/>
    </row>
    <row r="100" spans="2:20" ht="9" customHeight="1" x14ac:dyDescent="0.15">
      <c r="B100" s="499"/>
      <c r="C100" s="556"/>
      <c r="D100" s="545"/>
      <c r="E100" s="553"/>
      <c r="F100" s="132"/>
      <c r="G100" s="542"/>
      <c r="H100" s="132"/>
      <c r="I100" s="542"/>
      <c r="J100" s="132"/>
      <c r="K100" s="542"/>
      <c r="L100" s="132"/>
      <c r="M100" s="542"/>
      <c r="N100" s="132"/>
      <c r="O100" s="542"/>
      <c r="P100" s="132"/>
      <c r="Q100" s="123">
        <f>COUNTA(E96:E101,G96:G101,I96:I101,K96:K101,M96:M101,O96:O101)</f>
        <v>0</v>
      </c>
      <c r="R100" s="165"/>
      <c r="S100" s="123"/>
      <c r="T100" s="274"/>
    </row>
    <row r="101" spans="2:20" ht="9" customHeight="1" thickBot="1" x14ac:dyDescent="0.2">
      <c r="B101" s="525"/>
      <c r="C101" s="557"/>
      <c r="D101" s="546"/>
      <c r="E101" s="554"/>
      <c r="F101" s="227">
        <f>COUNTA(E96:E101)</f>
        <v>0</v>
      </c>
      <c r="G101" s="543"/>
      <c r="H101" s="227">
        <f>COUNTA(G96:G101)</f>
        <v>0</v>
      </c>
      <c r="I101" s="543"/>
      <c r="J101" s="227">
        <f>COUNTA(I96:I101)</f>
        <v>0</v>
      </c>
      <c r="K101" s="543"/>
      <c r="L101" s="227">
        <f>COUNTA(K96:K101)</f>
        <v>0</v>
      </c>
      <c r="M101" s="543"/>
      <c r="N101" s="227">
        <f>COUNTA(M96:M101)</f>
        <v>0</v>
      </c>
      <c r="O101" s="543"/>
      <c r="P101" s="227">
        <f>COUNTA(O96:O101)</f>
        <v>0</v>
      </c>
      <c r="Q101" s="246"/>
      <c r="R101" s="247">
        <f>F101+H101+J101+L101+N101+P101</f>
        <v>0</v>
      </c>
      <c r="S101" s="246"/>
      <c r="T101" s="277">
        <f>R101</f>
        <v>0</v>
      </c>
    </row>
    <row r="102" spans="2:20" ht="14.25" customHeight="1" x14ac:dyDescent="0.15">
      <c r="B102" s="558">
        <v>17</v>
      </c>
      <c r="C102" s="555" t="s">
        <v>817</v>
      </c>
      <c r="D102" s="561"/>
      <c r="E102" s="552"/>
      <c r="F102" s="132"/>
      <c r="G102" s="541"/>
      <c r="H102" s="132"/>
      <c r="I102" s="541"/>
      <c r="J102" s="132"/>
      <c r="K102" s="541"/>
      <c r="L102" s="132"/>
      <c r="M102" s="541"/>
      <c r="N102" s="132"/>
      <c r="O102" s="84" t="s">
        <v>809</v>
      </c>
      <c r="P102" s="132"/>
      <c r="Q102" s="217"/>
      <c r="R102" s="218"/>
      <c r="S102" s="217"/>
      <c r="T102" s="285"/>
    </row>
    <row r="103" spans="2:20" ht="14.25" customHeight="1" x14ac:dyDescent="0.15">
      <c r="B103" s="559"/>
      <c r="C103" s="556"/>
      <c r="D103" s="561"/>
      <c r="E103" s="553"/>
      <c r="F103" s="132"/>
      <c r="G103" s="542"/>
      <c r="H103" s="132"/>
      <c r="I103" s="542"/>
      <c r="J103" s="132"/>
      <c r="K103" s="542"/>
      <c r="L103" s="132"/>
      <c r="M103" s="542"/>
      <c r="N103" s="132"/>
      <c r="O103" s="84" t="s">
        <v>177</v>
      </c>
      <c r="P103" s="132"/>
      <c r="Q103" s="123"/>
      <c r="R103" s="165"/>
      <c r="S103" s="123"/>
      <c r="T103" s="274"/>
    </row>
    <row r="104" spans="2:20" ht="14.25" customHeight="1" x14ac:dyDescent="0.15">
      <c r="B104" s="559"/>
      <c r="C104" s="556"/>
      <c r="D104" s="561"/>
      <c r="E104" s="553"/>
      <c r="F104" s="132"/>
      <c r="G104" s="542"/>
      <c r="H104" s="132"/>
      <c r="I104" s="542"/>
      <c r="J104" s="132"/>
      <c r="K104" s="542"/>
      <c r="L104" s="132"/>
      <c r="M104" s="542"/>
      <c r="N104" s="132"/>
      <c r="O104" s="84" t="s">
        <v>810</v>
      </c>
      <c r="P104" s="132"/>
      <c r="Q104" s="123"/>
      <c r="R104" s="165"/>
      <c r="S104" s="123"/>
      <c r="T104" s="274"/>
    </row>
    <row r="105" spans="2:20" ht="9" customHeight="1" x14ac:dyDescent="0.15">
      <c r="B105" s="559"/>
      <c r="C105" s="556"/>
      <c r="D105" s="561"/>
      <c r="E105" s="553"/>
      <c r="F105" s="132"/>
      <c r="G105" s="542"/>
      <c r="H105" s="132"/>
      <c r="I105" s="542"/>
      <c r="J105" s="132"/>
      <c r="K105" s="542"/>
      <c r="L105" s="132"/>
      <c r="M105" s="542"/>
      <c r="N105" s="132"/>
      <c r="O105" s="330"/>
      <c r="P105" s="132"/>
      <c r="Q105" s="271"/>
      <c r="R105" s="272"/>
      <c r="S105" s="271"/>
      <c r="T105" s="276"/>
    </row>
    <row r="106" spans="2:20" ht="14.25" customHeight="1" x14ac:dyDescent="0.15">
      <c r="B106" s="559"/>
      <c r="C106" s="556"/>
      <c r="D106" s="561"/>
      <c r="E106" s="553"/>
      <c r="F106" s="132"/>
      <c r="G106" s="542"/>
      <c r="H106" s="132"/>
      <c r="I106" s="542"/>
      <c r="J106" s="132"/>
      <c r="K106" s="542"/>
      <c r="L106" s="132"/>
      <c r="M106" s="542"/>
      <c r="N106" s="132"/>
      <c r="O106" s="330"/>
      <c r="P106" s="132"/>
      <c r="Q106" s="123">
        <f>COUNTA(E102:E107,G102:G107,I102:I107,K102:K107,M102:M107,O102:O107)</f>
        <v>3</v>
      </c>
      <c r="R106" s="165"/>
      <c r="S106" s="123"/>
      <c r="T106" s="274"/>
    </row>
    <row r="107" spans="2:20" ht="14.25" customHeight="1" thickBot="1" x14ac:dyDescent="0.2">
      <c r="B107" s="560"/>
      <c r="C107" s="557"/>
      <c r="D107" s="562"/>
      <c r="E107" s="554"/>
      <c r="F107" s="227">
        <f>COUNTA(E102:E107)</f>
        <v>0</v>
      </c>
      <c r="G107" s="543"/>
      <c r="H107" s="227">
        <f>COUNTA(G102:G107)</f>
        <v>0</v>
      </c>
      <c r="I107" s="543"/>
      <c r="J107" s="227">
        <f>COUNTA(I102:I107)</f>
        <v>0</v>
      </c>
      <c r="K107" s="543"/>
      <c r="L107" s="227">
        <f>COUNTA(K102:K107)</f>
        <v>0</v>
      </c>
      <c r="M107" s="543"/>
      <c r="N107" s="227">
        <f>COUNTA(M102:M107)</f>
        <v>0</v>
      </c>
      <c r="O107" s="71"/>
      <c r="P107" s="227">
        <f>COUNTA(O102:O107)</f>
        <v>3</v>
      </c>
      <c r="Q107" s="246"/>
      <c r="R107" s="247">
        <f>F107+H107+J107+L107+N107+P107</f>
        <v>3</v>
      </c>
      <c r="S107" s="246"/>
      <c r="T107" s="277">
        <f>R107</f>
        <v>3</v>
      </c>
    </row>
    <row r="108" spans="2:20" ht="14.25" customHeight="1" x14ac:dyDescent="0.15">
      <c r="B108" s="550" t="s">
        <v>459</v>
      </c>
      <c r="C108" s="516"/>
      <c r="D108" s="517"/>
      <c r="E108" s="326" t="s">
        <v>597</v>
      </c>
      <c r="F108" s="116"/>
      <c r="G108" s="326"/>
      <c r="H108" s="118"/>
      <c r="I108" s="84"/>
      <c r="J108" s="120"/>
      <c r="K108" s="84"/>
      <c r="L108" s="120"/>
      <c r="M108" s="84"/>
      <c r="N108" s="121"/>
      <c r="O108" s="84" t="s">
        <v>805</v>
      </c>
      <c r="P108" s="121"/>
      <c r="Q108" s="122"/>
      <c r="R108" s="164"/>
      <c r="S108" s="122"/>
      <c r="T108" s="319"/>
    </row>
    <row r="109" spans="2:20" ht="14.25" customHeight="1" x14ac:dyDescent="0.15">
      <c r="B109" s="550"/>
      <c r="C109" s="516"/>
      <c r="D109" s="517"/>
      <c r="E109" s="67" t="s">
        <v>598</v>
      </c>
      <c r="F109" s="116"/>
      <c r="G109" s="326"/>
      <c r="H109" s="118"/>
      <c r="I109" s="84"/>
      <c r="J109" s="120"/>
      <c r="K109" s="84"/>
      <c r="L109" s="120"/>
      <c r="M109" s="84"/>
      <c r="N109" s="121"/>
      <c r="O109" s="84" t="s">
        <v>806</v>
      </c>
      <c r="P109" s="121"/>
      <c r="Q109" s="123"/>
      <c r="R109" s="165"/>
      <c r="S109" s="123"/>
      <c r="T109" s="274"/>
    </row>
    <row r="110" spans="2:20" ht="14.25" customHeight="1" x14ac:dyDescent="0.15">
      <c r="B110" s="550"/>
      <c r="C110" s="516"/>
      <c r="D110" s="517"/>
      <c r="E110" s="67" t="s">
        <v>599</v>
      </c>
      <c r="F110" s="116"/>
      <c r="G110" s="326"/>
      <c r="H110" s="118"/>
      <c r="I110" s="84"/>
      <c r="J110" s="120"/>
      <c r="K110" s="84"/>
      <c r="L110" s="120"/>
      <c r="M110" s="84"/>
      <c r="N110" s="121"/>
      <c r="O110" s="84" t="s">
        <v>807</v>
      </c>
      <c r="P110" s="121"/>
      <c r="Q110" s="123"/>
      <c r="R110" s="165"/>
      <c r="S110" s="123"/>
      <c r="T110" s="274"/>
    </row>
    <row r="111" spans="2:20" ht="14.25" customHeight="1" x14ac:dyDescent="0.15">
      <c r="B111" s="550"/>
      <c r="C111" s="516"/>
      <c r="D111" s="517"/>
      <c r="E111" s="67" t="s">
        <v>600</v>
      </c>
      <c r="F111" s="116"/>
      <c r="G111" s="326"/>
      <c r="H111" s="118"/>
      <c r="I111" s="84"/>
      <c r="J111" s="120"/>
      <c r="K111" s="84"/>
      <c r="L111" s="120"/>
      <c r="M111" s="84"/>
      <c r="N111" s="121"/>
      <c r="O111" s="84" t="s">
        <v>808</v>
      </c>
      <c r="P111" s="121"/>
      <c r="Q111" s="123"/>
      <c r="R111" s="165"/>
      <c r="S111" s="123"/>
      <c r="T111" s="274"/>
    </row>
    <row r="112" spans="2:20" ht="14.25" customHeight="1" thickBot="1" x14ac:dyDescent="0.2">
      <c r="B112" s="551"/>
      <c r="C112" s="519"/>
      <c r="D112" s="520"/>
      <c r="E112" s="327"/>
      <c r="F112" s="198"/>
      <c r="G112" s="331"/>
      <c r="H112" s="200"/>
      <c r="I112" s="333"/>
      <c r="J112" s="202"/>
      <c r="K112" s="333"/>
      <c r="L112" s="202"/>
      <c r="M112" s="333"/>
      <c r="N112" s="203"/>
      <c r="O112" s="333"/>
      <c r="P112" s="203"/>
      <c r="Q112" s="204"/>
      <c r="R112" s="205"/>
      <c r="S112" s="204"/>
      <c r="T112" s="286"/>
    </row>
    <row r="113" spans="2:20" ht="21" customHeight="1" thickTop="1" x14ac:dyDescent="0.15">
      <c r="B113" s="536" t="s">
        <v>469</v>
      </c>
      <c r="C113" s="537"/>
      <c r="D113" s="538"/>
      <c r="E113" s="192">
        <f>COUNTA(E5:E101)</f>
        <v>33</v>
      </c>
      <c r="F113" s="193"/>
      <c r="G113" s="175">
        <f>COUNTA(G5:G101)</f>
        <v>44</v>
      </c>
      <c r="H113" s="193"/>
      <c r="I113" s="175">
        <f>COUNTA(I5:I101)</f>
        <v>42</v>
      </c>
      <c r="J113" s="193"/>
      <c r="K113" s="175">
        <f>COUNTA(K5:K101)</f>
        <v>40</v>
      </c>
      <c r="L113" s="193"/>
      <c r="M113" s="175">
        <f>COUNTA(M5:M101)</f>
        <v>43</v>
      </c>
      <c r="N113" s="193"/>
      <c r="O113" s="175">
        <f>COUNTA(O5:O107)</f>
        <v>41</v>
      </c>
      <c r="P113" s="280"/>
      <c r="Q113" s="178">
        <f>Q9+Q15+Q21+Q27+Q33+Q39+Q45+Q51+Q57+Q64+Q70+Q76+Q82+Q88+Q94+Q100+Q106</f>
        <v>243</v>
      </c>
      <c r="R113" s="164"/>
      <c r="S113" s="162"/>
      <c r="T113" s="284"/>
    </row>
    <row r="114" spans="2:20" ht="21" customHeight="1" thickBot="1" x14ac:dyDescent="0.2">
      <c r="B114" s="491" t="s">
        <v>467</v>
      </c>
      <c r="C114" s="492"/>
      <c r="D114" s="493"/>
      <c r="E114" s="171"/>
      <c r="F114" s="172">
        <f>F10+F16+F22+F28+F34+F40+F46+F52+F58+F65+F71+F77+F83+F89+F95+F101</f>
        <v>33</v>
      </c>
      <c r="G114" s="173"/>
      <c r="H114" s="172">
        <f>H10+H16+H22+H28+H34+H40+H46+H52+H58+H65+H71+H77+H83+H89+H95+H101</f>
        <v>44</v>
      </c>
      <c r="I114" s="173"/>
      <c r="J114" s="172">
        <f>J10+J16+J22+J28+J34+J40+J46+J52+J58+J65+J71+J77+J83+J89+J95+J101</f>
        <v>42</v>
      </c>
      <c r="K114" s="173"/>
      <c r="L114" s="172">
        <f>L10+L16+L22+L28+L34+L40+L46+L52+L58+L65+L71+L77+L83+L89+L95+L101</f>
        <v>40</v>
      </c>
      <c r="M114" s="173"/>
      <c r="N114" s="172">
        <f>N10+N16+N22+N28+N34+N40+N46+N52+N58+N65+N71+N77+N83+N89+N95+N101</f>
        <v>43</v>
      </c>
      <c r="O114" s="173"/>
      <c r="P114" s="174">
        <f>P10+P16+P22+P28+P34+P40+P46+P52+P58+P65+P71+P77+P83+P89+P95+P101+P107</f>
        <v>41</v>
      </c>
      <c r="Q114" s="163"/>
      <c r="R114" s="177">
        <f>R10+R16+R22+R28+R34+R40+R46+R52+R58+R65+R71+R77+R83+R89+R95+R101+R107</f>
        <v>243</v>
      </c>
      <c r="S114" s="163"/>
      <c r="T114" s="188">
        <f>T10+T16+T22+T28+T34+T40+T46+T52+T58+T59+T65+T71+T77+T83+T89+T95+T101+T107</f>
        <v>791</v>
      </c>
    </row>
    <row r="115" spans="2:20" ht="21" customHeight="1" thickBot="1" x14ac:dyDescent="0.2">
      <c r="B115" s="494" t="s">
        <v>471</v>
      </c>
      <c r="C115" s="495"/>
      <c r="D115" s="496"/>
      <c r="E115" s="521">
        <f>F114+H114+J114+L114+N114+P114</f>
        <v>243</v>
      </c>
      <c r="F115" s="522"/>
      <c r="G115" s="522"/>
      <c r="H115" s="522"/>
      <c r="I115" s="522"/>
      <c r="J115" s="522"/>
      <c r="K115" s="522"/>
      <c r="L115" s="522"/>
      <c r="M115" s="522"/>
      <c r="N115" s="522"/>
      <c r="O115" s="522"/>
      <c r="P115" s="511"/>
      <c r="Q115" s="262"/>
      <c r="R115" s="263"/>
      <c r="S115" s="510">
        <f>'2017 01-06'!S105:T105+'2017 07-12'!R114</f>
        <v>791</v>
      </c>
      <c r="T115" s="511"/>
    </row>
    <row r="116" spans="2:20" ht="7.5" customHeight="1" x14ac:dyDescent="0.15"/>
  </sheetData>
  <mergeCells count="96">
    <mergeCell ref="K102:K107"/>
    <mergeCell ref="I102:I107"/>
    <mergeCell ref="G102:G107"/>
    <mergeCell ref="E102:E107"/>
    <mergeCell ref="M29:M34"/>
    <mergeCell ref="M35:M40"/>
    <mergeCell ref="M60:M65"/>
    <mergeCell ref="M78:M83"/>
    <mergeCell ref="M96:M101"/>
    <mergeCell ref="G60:G65"/>
    <mergeCell ref="G72:G77"/>
    <mergeCell ref="G78:G83"/>
    <mergeCell ref="G84:G89"/>
    <mergeCell ref="G96:G101"/>
    <mergeCell ref="E72:E77"/>
    <mergeCell ref="E96:E101"/>
    <mergeCell ref="E90:E95"/>
    <mergeCell ref="B114:D114"/>
    <mergeCell ref="B84:B89"/>
    <mergeCell ref="C84:C89"/>
    <mergeCell ref="D84:D89"/>
    <mergeCell ref="B90:B95"/>
    <mergeCell ref="C90:C95"/>
    <mergeCell ref="D90:D95"/>
    <mergeCell ref="E115:P115"/>
    <mergeCell ref="S115:T115"/>
    <mergeCell ref="B108:D112"/>
    <mergeCell ref="B113:D113"/>
    <mergeCell ref="E78:E83"/>
    <mergeCell ref="B115:D115"/>
    <mergeCell ref="B96:B101"/>
    <mergeCell ref="C96:C101"/>
    <mergeCell ref="D96:D101"/>
    <mergeCell ref="B78:B83"/>
    <mergeCell ref="C78:C83"/>
    <mergeCell ref="D78:D83"/>
    <mergeCell ref="C102:C107"/>
    <mergeCell ref="B102:B107"/>
    <mergeCell ref="D102:D107"/>
    <mergeCell ref="M102:M107"/>
    <mergeCell ref="S4:T4"/>
    <mergeCell ref="B5:B10"/>
    <mergeCell ref="C5:C10"/>
    <mergeCell ref="D5:D10"/>
    <mergeCell ref="B23:B28"/>
    <mergeCell ref="C23:C28"/>
    <mergeCell ref="D23:D28"/>
    <mergeCell ref="B11:B16"/>
    <mergeCell ref="C11:C16"/>
    <mergeCell ref="D11:D16"/>
    <mergeCell ref="B17:B22"/>
    <mergeCell ref="C17:C22"/>
    <mergeCell ref="D17:D22"/>
    <mergeCell ref="Q4:R4"/>
    <mergeCell ref="G17:G22"/>
    <mergeCell ref="K23:K28"/>
    <mergeCell ref="C2:I2"/>
    <mergeCell ref="B41:B46"/>
    <mergeCell ref="C41:C46"/>
    <mergeCell ref="D41:D46"/>
    <mergeCell ref="B47:B50"/>
    <mergeCell ref="D47:D50"/>
    <mergeCell ref="B35:B40"/>
    <mergeCell ref="C35:C40"/>
    <mergeCell ref="D35:D40"/>
    <mergeCell ref="B29:B34"/>
    <mergeCell ref="C29:C34"/>
    <mergeCell ref="D29:D34"/>
    <mergeCell ref="C47:C52"/>
    <mergeCell ref="E41:E46"/>
    <mergeCell ref="G35:G40"/>
    <mergeCell ref="I29:I34"/>
    <mergeCell ref="I41:I46"/>
    <mergeCell ref="I47:I52"/>
    <mergeCell ref="I90:I95"/>
    <mergeCell ref="I96:I101"/>
    <mergeCell ref="B53:B58"/>
    <mergeCell ref="C53:C58"/>
    <mergeCell ref="D53:D58"/>
    <mergeCell ref="B60:B65"/>
    <mergeCell ref="C60:C65"/>
    <mergeCell ref="D60:D65"/>
    <mergeCell ref="D66:D71"/>
    <mergeCell ref="B72:B77"/>
    <mergeCell ref="C72:C77"/>
    <mergeCell ref="D72:D77"/>
    <mergeCell ref="B66:B71"/>
    <mergeCell ref="C66:C71"/>
    <mergeCell ref="O35:O40"/>
    <mergeCell ref="O47:O52"/>
    <mergeCell ref="O96:O101"/>
    <mergeCell ref="K41:K46"/>
    <mergeCell ref="K47:K52"/>
    <mergeCell ref="K78:K83"/>
    <mergeCell ref="K90:K95"/>
    <mergeCell ref="K96:K101"/>
  </mergeCells>
  <phoneticPr fontId="1"/>
  <pageMargins left="0.39370078740157483" right="0.19685039370078741" top="0.39370078740157483" bottom="0.39370078740157483" header="0.19685039370078741" footer="0.19685039370078741"/>
  <pageSetup paperSize="9" scale="70" orientation="landscape" horizontalDpi="4294967293" verticalDpi="0" r:id="rId1"/>
  <headerFooter>
    <oddFooter>&amp;C&amp;P/&amp;N&amp;R&amp;D/&amp;T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T121"/>
  <sheetViews>
    <sheetView topLeftCell="B1" zoomScale="90" zoomScaleNormal="90" workbookViewId="0">
      <pane xSplit="2" ySplit="4" topLeftCell="D5" activePane="bottomRight" state="frozen"/>
      <selection activeCell="T89" sqref="T89"/>
      <selection pane="topRight" activeCell="T89" sqref="T89"/>
      <selection pane="bottomLeft" activeCell="T89" sqref="T89"/>
      <selection pane="bottomRight" activeCell="M124" sqref="M124"/>
    </sheetView>
  </sheetViews>
  <sheetFormatPr defaultRowHeight="13.5" x14ac:dyDescent="0.15"/>
  <cols>
    <col min="1" max="1" width="1.25" customWidth="1"/>
    <col min="2" max="2" width="3.125" style="1" customWidth="1"/>
    <col min="3" max="3" width="12.25" customWidth="1"/>
    <col min="4" max="4" width="4.25" style="1" customWidth="1"/>
    <col min="5" max="5" width="18.625" style="66" customWidth="1"/>
    <col min="6" max="6" width="4.375" style="4" customWidth="1"/>
    <col min="7" max="7" width="19.625" style="66" customWidth="1"/>
    <col min="8" max="8" width="4.375" style="110" customWidth="1"/>
    <col min="9" max="9" width="19.625" style="66" customWidth="1"/>
    <col min="10" max="10" width="4.375" style="110" customWidth="1"/>
    <col min="11" max="11" width="19.625" style="66" customWidth="1"/>
    <col min="12" max="12" width="4.375" style="110" customWidth="1"/>
    <col min="13" max="13" width="19.625" style="66" customWidth="1"/>
    <col min="14" max="14" width="4.375" style="110" customWidth="1"/>
    <col min="15" max="15" width="19.625" style="66" customWidth="1"/>
    <col min="16" max="16" width="4.375" style="110" customWidth="1"/>
    <col min="17" max="20" width="7.625" customWidth="1"/>
  </cols>
  <sheetData>
    <row r="1" spans="2:20" ht="9" customHeight="1" x14ac:dyDescent="0.2"/>
    <row r="2" spans="2:20" ht="24" x14ac:dyDescent="0.15">
      <c r="C2" s="487" t="s">
        <v>813</v>
      </c>
      <c r="D2" s="487"/>
      <c r="E2" s="487"/>
      <c r="F2" s="487"/>
      <c r="G2" s="487"/>
      <c r="H2" s="487"/>
      <c r="I2" s="487"/>
    </row>
    <row r="3" spans="2:20" ht="6" customHeight="1" thickBot="1" x14ac:dyDescent="0.25">
      <c r="C3" s="292"/>
      <c r="D3" s="292"/>
      <c r="E3" s="292"/>
      <c r="F3" s="292"/>
      <c r="G3" s="292"/>
      <c r="H3" s="292"/>
      <c r="I3" s="292"/>
    </row>
    <row r="4" spans="2:20" ht="21" customHeight="1" thickBot="1" x14ac:dyDescent="0.2">
      <c r="B4" s="102"/>
      <c r="C4" s="103" t="s">
        <v>0</v>
      </c>
      <c r="D4" s="103" t="s">
        <v>9</v>
      </c>
      <c r="E4" s="190">
        <v>43127</v>
      </c>
      <c r="F4" s="111"/>
      <c r="G4" s="287">
        <v>43155</v>
      </c>
      <c r="H4" s="113"/>
      <c r="I4" s="287">
        <v>43176</v>
      </c>
      <c r="J4" s="111"/>
      <c r="K4" s="287">
        <v>43218</v>
      </c>
      <c r="L4" s="111"/>
      <c r="M4" s="287">
        <v>43246</v>
      </c>
      <c r="N4" s="114"/>
      <c r="O4" s="287">
        <v>43274</v>
      </c>
      <c r="P4" s="114"/>
      <c r="Q4" s="534" t="s">
        <v>814</v>
      </c>
      <c r="R4" s="535"/>
      <c r="S4" s="523" t="s">
        <v>558</v>
      </c>
      <c r="T4" s="524"/>
    </row>
    <row r="5" spans="2:20" ht="13.15" customHeight="1" x14ac:dyDescent="0.15">
      <c r="B5" s="568">
        <v>1</v>
      </c>
      <c r="C5" s="571" t="s">
        <v>815</v>
      </c>
      <c r="D5" s="574">
        <v>1</v>
      </c>
      <c r="E5" s="541"/>
      <c r="F5" s="300"/>
      <c r="G5" s="541"/>
      <c r="H5" s="301"/>
      <c r="I5" s="541"/>
      <c r="J5" s="300"/>
      <c r="K5" s="337" t="s">
        <v>984</v>
      </c>
      <c r="L5" s="300"/>
      <c r="M5" s="337" t="s">
        <v>1008</v>
      </c>
      <c r="N5" s="302"/>
      <c r="O5" s="541"/>
      <c r="P5" s="303"/>
      <c r="Q5" s="309"/>
      <c r="R5" s="310"/>
      <c r="S5" s="311"/>
      <c r="T5" s="316"/>
    </row>
    <row r="6" spans="2:20" ht="13.15" customHeight="1" x14ac:dyDescent="0.15">
      <c r="B6" s="569"/>
      <c r="C6" s="572"/>
      <c r="D6" s="575"/>
      <c r="E6" s="542"/>
      <c r="F6" s="304"/>
      <c r="G6" s="542"/>
      <c r="H6" s="305"/>
      <c r="I6" s="542"/>
      <c r="J6" s="304"/>
      <c r="K6" s="338" t="s">
        <v>985</v>
      </c>
      <c r="L6" s="304"/>
      <c r="M6" s="338" t="s">
        <v>1009</v>
      </c>
      <c r="N6" s="306"/>
      <c r="O6" s="542"/>
      <c r="P6" s="307"/>
      <c r="Q6" s="312"/>
      <c r="R6" s="313"/>
      <c r="S6" s="314"/>
      <c r="T6" s="317"/>
    </row>
    <row r="7" spans="2:20" ht="13.15" customHeight="1" x14ac:dyDescent="0.15">
      <c r="B7" s="569"/>
      <c r="C7" s="572"/>
      <c r="D7" s="575"/>
      <c r="E7" s="542"/>
      <c r="F7" s="304"/>
      <c r="G7" s="542"/>
      <c r="H7" s="305"/>
      <c r="I7" s="542"/>
      <c r="J7" s="304"/>
      <c r="K7" s="338" t="s">
        <v>986</v>
      </c>
      <c r="L7" s="304"/>
      <c r="M7" s="338" t="s">
        <v>1010</v>
      </c>
      <c r="N7" s="306"/>
      <c r="O7" s="542"/>
      <c r="P7" s="307"/>
      <c r="Q7" s="312"/>
      <c r="R7" s="313"/>
      <c r="S7" s="314"/>
      <c r="T7" s="317"/>
    </row>
    <row r="8" spans="2:20" ht="13.15" customHeight="1" x14ac:dyDescent="0.15">
      <c r="B8" s="569"/>
      <c r="C8" s="572"/>
      <c r="D8" s="575"/>
      <c r="E8" s="542"/>
      <c r="F8" s="304"/>
      <c r="G8" s="542"/>
      <c r="H8" s="305"/>
      <c r="I8" s="542"/>
      <c r="J8" s="304"/>
      <c r="K8" s="338" t="s">
        <v>987</v>
      </c>
      <c r="L8" s="304"/>
      <c r="M8" s="338"/>
      <c r="N8" s="306"/>
      <c r="O8" s="542"/>
      <c r="P8" s="307"/>
      <c r="Q8" s="312"/>
      <c r="R8" s="313"/>
      <c r="S8" s="314"/>
      <c r="T8" s="317"/>
    </row>
    <row r="9" spans="2:20" ht="13.15" customHeight="1" x14ac:dyDescent="0.15">
      <c r="B9" s="569"/>
      <c r="C9" s="572"/>
      <c r="D9" s="575"/>
      <c r="E9" s="542"/>
      <c r="F9" s="304"/>
      <c r="G9" s="542"/>
      <c r="H9" s="305"/>
      <c r="I9" s="542"/>
      <c r="J9" s="304"/>
      <c r="K9" s="338"/>
      <c r="L9" s="304"/>
      <c r="M9" s="338"/>
      <c r="N9" s="306"/>
      <c r="O9" s="542"/>
      <c r="P9" s="307"/>
      <c r="Q9" s="123">
        <f>COUNTA(E5:E10,G5:G10,I5:I10,K5:K10,M5:M10,O5:O10)</f>
        <v>7</v>
      </c>
      <c r="R9" s="165"/>
      <c r="S9" s="314"/>
      <c r="T9" s="317"/>
    </row>
    <row r="10" spans="2:20" ht="13.15" customHeight="1" thickBot="1" x14ac:dyDescent="0.2">
      <c r="B10" s="570"/>
      <c r="C10" s="573"/>
      <c r="D10" s="576"/>
      <c r="E10" s="543"/>
      <c r="F10" s="227">
        <f>COUNTA(E5:E10)</f>
        <v>0</v>
      </c>
      <c r="G10" s="543"/>
      <c r="H10" s="227">
        <f>COUNTA(G5:G10)</f>
        <v>0</v>
      </c>
      <c r="I10" s="543"/>
      <c r="J10" s="227">
        <f>COUNTA(I5:I10)</f>
        <v>0</v>
      </c>
      <c r="K10" s="220"/>
      <c r="L10" s="227">
        <f>COUNTA(K5:K10)</f>
        <v>4</v>
      </c>
      <c r="M10" s="71"/>
      <c r="N10" s="227">
        <f>COUNTA(M5:M10)</f>
        <v>3</v>
      </c>
      <c r="O10" s="543"/>
      <c r="P10" s="227">
        <f>COUNTA(O5:O10)</f>
        <v>0</v>
      </c>
      <c r="Q10" s="163"/>
      <c r="R10" s="224">
        <f>F10+H10+J10+L10+N10+P10</f>
        <v>7</v>
      </c>
      <c r="S10" s="308"/>
      <c r="T10" s="334">
        <f>R10</f>
        <v>7</v>
      </c>
    </row>
    <row r="11" spans="2:20" ht="13.15" customHeight="1" x14ac:dyDescent="0.15">
      <c r="B11" s="529">
        <v>2</v>
      </c>
      <c r="C11" s="533" t="s">
        <v>5</v>
      </c>
      <c r="D11" s="544">
        <v>1</v>
      </c>
      <c r="E11" s="209" t="s">
        <v>819</v>
      </c>
      <c r="F11" s="210"/>
      <c r="G11" s="211" t="s">
        <v>897</v>
      </c>
      <c r="H11" s="212"/>
      <c r="I11" s="213" t="s">
        <v>904</v>
      </c>
      <c r="J11" s="214"/>
      <c r="K11" s="209" t="s">
        <v>957</v>
      </c>
      <c r="L11" s="215"/>
      <c r="M11" s="78" t="s">
        <v>1014</v>
      </c>
      <c r="N11" s="216"/>
      <c r="O11" s="213" t="s">
        <v>1044</v>
      </c>
      <c r="P11" s="216"/>
      <c r="Q11" s="217"/>
      <c r="R11" s="218"/>
      <c r="S11" s="217"/>
      <c r="T11" s="219"/>
    </row>
    <row r="12" spans="2:20" ht="13.15" customHeight="1" x14ac:dyDescent="0.15">
      <c r="B12" s="499"/>
      <c r="C12" s="526"/>
      <c r="D12" s="545"/>
      <c r="E12" s="115" t="s">
        <v>820</v>
      </c>
      <c r="F12" s="116"/>
      <c r="G12" s="117" t="s">
        <v>863</v>
      </c>
      <c r="H12" s="118"/>
      <c r="I12" s="119" t="s">
        <v>905</v>
      </c>
      <c r="J12" s="120"/>
      <c r="K12" s="115" t="s">
        <v>958</v>
      </c>
      <c r="L12" s="27"/>
      <c r="M12" s="67" t="s">
        <v>1015</v>
      </c>
      <c r="N12" s="121"/>
      <c r="O12" s="119" t="s">
        <v>1045</v>
      </c>
      <c r="P12" s="121"/>
      <c r="Q12" s="123"/>
      <c r="R12" s="165"/>
      <c r="S12" s="123"/>
      <c r="T12" s="169"/>
    </row>
    <row r="13" spans="2:20" ht="13.15" customHeight="1" x14ac:dyDescent="0.15">
      <c r="B13" s="499"/>
      <c r="C13" s="526"/>
      <c r="D13" s="545"/>
      <c r="E13" s="115" t="s">
        <v>821</v>
      </c>
      <c r="F13" s="116"/>
      <c r="G13" s="117" t="s">
        <v>864</v>
      </c>
      <c r="H13" s="118"/>
      <c r="I13" s="119" t="s">
        <v>906</v>
      </c>
      <c r="J13" s="120"/>
      <c r="K13" s="115" t="s">
        <v>959</v>
      </c>
      <c r="L13" s="27"/>
      <c r="M13" s="67" t="s">
        <v>1016</v>
      </c>
      <c r="N13" s="121"/>
      <c r="O13" s="119" t="s">
        <v>1046</v>
      </c>
      <c r="P13" s="121"/>
      <c r="Q13" s="123"/>
      <c r="R13" s="165"/>
      <c r="S13" s="123"/>
      <c r="T13" s="169"/>
    </row>
    <row r="14" spans="2:20" ht="13.15" customHeight="1" x14ac:dyDescent="0.15">
      <c r="B14" s="499"/>
      <c r="C14" s="526"/>
      <c r="D14" s="545"/>
      <c r="E14" s="115" t="s">
        <v>822</v>
      </c>
      <c r="F14" s="116"/>
      <c r="G14" s="117"/>
      <c r="H14" s="118"/>
      <c r="I14" s="119" t="s">
        <v>907</v>
      </c>
      <c r="J14" s="120"/>
      <c r="K14" s="115" t="s">
        <v>960</v>
      </c>
      <c r="L14" s="27"/>
      <c r="M14" s="67"/>
      <c r="N14" s="121"/>
      <c r="O14" s="119" t="s">
        <v>1047</v>
      </c>
      <c r="P14" s="121"/>
      <c r="Q14" s="123"/>
      <c r="R14" s="165"/>
      <c r="S14" s="123"/>
      <c r="T14" s="169"/>
    </row>
    <row r="15" spans="2:20" ht="13.15" customHeight="1" x14ac:dyDescent="0.15">
      <c r="B15" s="499"/>
      <c r="C15" s="526"/>
      <c r="D15" s="545"/>
      <c r="E15" s="115" t="s">
        <v>823</v>
      </c>
      <c r="F15" s="116"/>
      <c r="G15" s="117"/>
      <c r="H15" s="118"/>
      <c r="I15" s="119"/>
      <c r="J15" s="120"/>
      <c r="K15" s="67"/>
      <c r="L15" s="27"/>
      <c r="M15" s="67"/>
      <c r="N15" s="121"/>
      <c r="O15" s="119"/>
      <c r="P15" s="121"/>
      <c r="Q15" s="123">
        <f>COUNTA(E11:E16,G11:G16,I11:I16,K11:K16,M11:M16,O11:O16)</f>
        <v>23</v>
      </c>
      <c r="R15" s="165"/>
      <c r="S15" s="123"/>
      <c r="T15" s="169"/>
    </row>
    <row r="16" spans="2:20" ht="13.15" customHeight="1" thickBot="1" x14ac:dyDescent="0.2">
      <c r="B16" s="525"/>
      <c r="C16" s="527"/>
      <c r="D16" s="546"/>
      <c r="E16" s="220"/>
      <c r="F16" s="221">
        <f>COUNTA(E11:E16)</f>
        <v>5</v>
      </c>
      <c r="G16" s="222"/>
      <c r="H16" s="221">
        <f>COUNTA(G11:G16)</f>
        <v>3</v>
      </c>
      <c r="I16" s="223"/>
      <c r="J16" s="221">
        <f>COUNTA(I11:I16)</f>
        <v>4</v>
      </c>
      <c r="K16" s="71"/>
      <c r="L16" s="221">
        <f>COUNTA(K11:K16)</f>
        <v>4</v>
      </c>
      <c r="M16" s="71"/>
      <c r="N16" s="221">
        <f>COUNTA(M11:M16)</f>
        <v>3</v>
      </c>
      <c r="O16" s="223"/>
      <c r="P16" s="221">
        <f>COUNTA(O11:O16)</f>
        <v>4</v>
      </c>
      <c r="Q16" s="163"/>
      <c r="R16" s="224">
        <f>F16+H16+J16+L16+N16+P16</f>
        <v>23</v>
      </c>
      <c r="S16" s="163"/>
      <c r="T16" s="225">
        <f>'2017 07-12'!T10+'2018 01-06'!R16</f>
        <v>88</v>
      </c>
    </row>
    <row r="17" spans="2:20" ht="13.15" customHeight="1" x14ac:dyDescent="0.15">
      <c r="B17" s="529">
        <v>3</v>
      </c>
      <c r="C17" s="533" t="s">
        <v>2</v>
      </c>
      <c r="D17" s="544">
        <v>1</v>
      </c>
      <c r="E17" s="209" t="s">
        <v>824</v>
      </c>
      <c r="F17" s="210"/>
      <c r="G17" s="211" t="s">
        <v>865</v>
      </c>
      <c r="H17" s="212"/>
      <c r="I17" s="78" t="s">
        <v>908</v>
      </c>
      <c r="J17" s="215"/>
      <c r="K17" s="115" t="s">
        <v>972</v>
      </c>
      <c r="L17" s="214"/>
      <c r="M17" s="115" t="s">
        <v>1005</v>
      </c>
      <c r="N17" s="216"/>
      <c r="O17" s="213" t="s">
        <v>1058</v>
      </c>
      <c r="P17" s="216"/>
      <c r="Q17" s="217"/>
      <c r="R17" s="218"/>
      <c r="S17" s="217"/>
      <c r="T17" s="219"/>
    </row>
    <row r="18" spans="2:20" ht="13.15" customHeight="1" x14ac:dyDescent="0.15">
      <c r="B18" s="499"/>
      <c r="C18" s="526"/>
      <c r="D18" s="545"/>
      <c r="E18" s="115" t="s">
        <v>825</v>
      </c>
      <c r="F18" s="116"/>
      <c r="G18" s="117" t="s">
        <v>866</v>
      </c>
      <c r="H18" s="118"/>
      <c r="I18" s="67" t="s">
        <v>909</v>
      </c>
      <c r="J18" s="27"/>
      <c r="K18" s="115" t="s">
        <v>973</v>
      </c>
      <c r="L18" s="120"/>
      <c r="M18" s="115" t="s">
        <v>1006</v>
      </c>
      <c r="N18" s="121"/>
      <c r="O18" s="119" t="s">
        <v>1059</v>
      </c>
      <c r="P18" s="121"/>
      <c r="Q18" s="123"/>
      <c r="R18" s="165"/>
      <c r="S18" s="123"/>
      <c r="T18" s="169"/>
    </row>
    <row r="19" spans="2:20" ht="13.15" customHeight="1" x14ac:dyDescent="0.15">
      <c r="B19" s="499"/>
      <c r="C19" s="526"/>
      <c r="D19" s="545"/>
      <c r="E19" s="115" t="s">
        <v>826</v>
      </c>
      <c r="F19" s="116"/>
      <c r="G19" s="117" t="s">
        <v>867</v>
      </c>
      <c r="H19" s="118"/>
      <c r="I19" s="67" t="s">
        <v>910</v>
      </c>
      <c r="J19" s="27"/>
      <c r="K19" s="115" t="s">
        <v>974</v>
      </c>
      <c r="L19" s="120"/>
      <c r="M19" s="115" t="s">
        <v>1007</v>
      </c>
      <c r="N19" s="121"/>
      <c r="O19" s="119" t="s">
        <v>1060</v>
      </c>
      <c r="P19" s="121"/>
      <c r="Q19" s="123"/>
      <c r="R19" s="165"/>
      <c r="S19" s="123"/>
      <c r="T19" s="169"/>
    </row>
    <row r="20" spans="2:20" ht="13.15" customHeight="1" x14ac:dyDescent="0.15">
      <c r="B20" s="499"/>
      <c r="C20" s="526"/>
      <c r="D20" s="545"/>
      <c r="E20" s="115" t="s">
        <v>827</v>
      </c>
      <c r="F20" s="116"/>
      <c r="G20" s="117"/>
      <c r="H20" s="118"/>
      <c r="I20" s="67" t="s">
        <v>911</v>
      </c>
      <c r="J20" s="27"/>
      <c r="K20" s="115" t="s">
        <v>975</v>
      </c>
      <c r="L20" s="120"/>
      <c r="M20" s="115"/>
      <c r="N20" s="121"/>
      <c r="O20" s="119" t="s">
        <v>1061</v>
      </c>
      <c r="P20" s="121"/>
      <c r="Q20" s="123"/>
      <c r="R20" s="165"/>
      <c r="S20" s="123"/>
      <c r="T20" s="169"/>
    </row>
    <row r="21" spans="2:20" ht="13.15" customHeight="1" x14ac:dyDescent="0.15">
      <c r="B21" s="499"/>
      <c r="C21" s="526"/>
      <c r="D21" s="545"/>
      <c r="E21" s="115" t="s">
        <v>828</v>
      </c>
      <c r="F21" s="116"/>
      <c r="G21" s="117"/>
      <c r="H21" s="118"/>
      <c r="I21" s="67"/>
      <c r="J21" s="27"/>
      <c r="K21" s="119"/>
      <c r="L21" s="120"/>
      <c r="M21" s="115"/>
      <c r="N21" s="121"/>
      <c r="O21" s="119"/>
      <c r="P21" s="121"/>
      <c r="Q21" s="123">
        <f>COUNTA(E17:E22,G17:G22,I17:I22,K17:K22,M17:M22,O17:O22)</f>
        <v>23</v>
      </c>
      <c r="R21" s="165"/>
      <c r="S21" s="123"/>
      <c r="T21" s="169"/>
    </row>
    <row r="22" spans="2:20" ht="13.15" customHeight="1" thickBot="1" x14ac:dyDescent="0.2">
      <c r="B22" s="525"/>
      <c r="C22" s="527"/>
      <c r="D22" s="546"/>
      <c r="E22" s="220"/>
      <c r="F22" s="221">
        <f>COUNTA(E17:E22)</f>
        <v>5</v>
      </c>
      <c r="G22" s="222"/>
      <c r="H22" s="221">
        <f>COUNTA(G17:G22)</f>
        <v>3</v>
      </c>
      <c r="I22" s="71"/>
      <c r="J22" s="221">
        <f>COUNTA(I17:I22)</f>
        <v>4</v>
      </c>
      <c r="K22" s="68"/>
      <c r="L22" s="221">
        <f>COUNTA(K17:K22)</f>
        <v>4</v>
      </c>
      <c r="M22" s="223"/>
      <c r="N22" s="221">
        <f>COUNTA(M17:M22)</f>
        <v>3</v>
      </c>
      <c r="O22" s="223"/>
      <c r="P22" s="221">
        <f>COUNTA(O17:O22)</f>
        <v>4</v>
      </c>
      <c r="Q22" s="163"/>
      <c r="R22" s="224">
        <f>F22+H22+J22+L22+N22+P22</f>
        <v>23</v>
      </c>
      <c r="S22" s="163"/>
      <c r="T22" s="225">
        <f>'2017 07-12'!T16+'2018 01-06'!R22</f>
        <v>97</v>
      </c>
    </row>
    <row r="23" spans="2:20" ht="13.15" customHeight="1" x14ac:dyDescent="0.15">
      <c r="B23" s="499">
        <v>4</v>
      </c>
      <c r="C23" s="526" t="s">
        <v>1</v>
      </c>
      <c r="D23" s="545">
        <v>1</v>
      </c>
      <c r="E23" s="115" t="s">
        <v>829</v>
      </c>
      <c r="F23" s="116"/>
      <c r="G23" s="230" t="s">
        <v>868</v>
      </c>
      <c r="H23" s="118"/>
      <c r="I23" s="541"/>
      <c r="J23" s="127"/>
      <c r="K23" s="541"/>
      <c r="L23" s="27"/>
      <c r="M23" s="124" t="s">
        <v>1020</v>
      </c>
      <c r="N23" s="125"/>
      <c r="O23" s="78" t="s">
        <v>1048</v>
      </c>
      <c r="P23" s="125"/>
      <c r="Q23" s="122"/>
      <c r="R23" s="164"/>
      <c r="S23" s="122"/>
      <c r="T23" s="168"/>
    </row>
    <row r="24" spans="2:20" ht="13.15" customHeight="1" x14ac:dyDescent="0.15">
      <c r="B24" s="499"/>
      <c r="C24" s="526"/>
      <c r="D24" s="545"/>
      <c r="E24" s="115" t="s">
        <v>830</v>
      </c>
      <c r="F24" s="116"/>
      <c r="G24" s="141" t="s">
        <v>869</v>
      </c>
      <c r="H24" s="118"/>
      <c r="I24" s="542"/>
      <c r="J24" s="127"/>
      <c r="K24" s="542"/>
      <c r="L24" s="27"/>
      <c r="M24" s="124" t="s">
        <v>1021</v>
      </c>
      <c r="N24" s="125"/>
      <c r="O24" s="67" t="s">
        <v>1049</v>
      </c>
      <c r="P24" s="125"/>
      <c r="Q24" s="123"/>
      <c r="R24" s="165"/>
      <c r="S24" s="123"/>
      <c r="T24" s="169"/>
    </row>
    <row r="25" spans="2:20" ht="13.15" customHeight="1" x14ac:dyDescent="0.15">
      <c r="B25" s="499"/>
      <c r="C25" s="526"/>
      <c r="D25" s="545"/>
      <c r="E25" s="115" t="s">
        <v>831</v>
      </c>
      <c r="F25" s="116"/>
      <c r="G25" s="141" t="s">
        <v>870</v>
      </c>
      <c r="H25" s="118"/>
      <c r="I25" s="542"/>
      <c r="J25" s="127"/>
      <c r="K25" s="542"/>
      <c r="L25" s="27"/>
      <c r="M25" s="124" t="s">
        <v>1022</v>
      </c>
      <c r="N25" s="125"/>
      <c r="O25" s="67" t="s">
        <v>1050</v>
      </c>
      <c r="P25" s="125"/>
      <c r="Q25" s="123"/>
      <c r="R25" s="165"/>
      <c r="S25" s="123"/>
      <c r="T25" s="169"/>
    </row>
    <row r="26" spans="2:20" ht="13.15" customHeight="1" x14ac:dyDescent="0.15">
      <c r="B26" s="499"/>
      <c r="C26" s="526"/>
      <c r="D26" s="545"/>
      <c r="E26" s="115" t="s">
        <v>832</v>
      </c>
      <c r="F26" s="116"/>
      <c r="G26" s="141"/>
      <c r="H26" s="118"/>
      <c r="I26" s="542"/>
      <c r="J26" s="127"/>
      <c r="K26" s="542"/>
      <c r="L26" s="27"/>
      <c r="M26" s="124"/>
      <c r="N26" s="125"/>
      <c r="O26" s="67" t="s">
        <v>1051</v>
      </c>
      <c r="P26" s="125"/>
      <c r="Q26" s="123"/>
      <c r="R26" s="165"/>
      <c r="S26" s="123"/>
      <c r="T26" s="169"/>
    </row>
    <row r="27" spans="2:20" ht="13.15" customHeight="1" x14ac:dyDescent="0.15">
      <c r="B27" s="499"/>
      <c r="C27" s="526"/>
      <c r="D27" s="545"/>
      <c r="E27" s="115" t="s">
        <v>833</v>
      </c>
      <c r="F27" s="116"/>
      <c r="G27" s="141"/>
      <c r="H27" s="118"/>
      <c r="I27" s="542"/>
      <c r="J27" s="127"/>
      <c r="K27" s="542"/>
      <c r="L27" s="27"/>
      <c r="M27" s="124"/>
      <c r="N27" s="125"/>
      <c r="O27" s="67"/>
      <c r="P27" s="125"/>
      <c r="Q27" s="123">
        <f>COUNTA(E23:E28,G23:G28,I23:I28,K23:K28,M23:M28,O23:O28)</f>
        <v>15</v>
      </c>
      <c r="R27" s="165"/>
      <c r="S27" s="123"/>
      <c r="T27" s="169"/>
    </row>
    <row r="28" spans="2:20" ht="13.15" customHeight="1" thickBot="1" x14ac:dyDescent="0.2">
      <c r="B28" s="525"/>
      <c r="C28" s="527"/>
      <c r="D28" s="546"/>
      <c r="E28" s="220"/>
      <c r="F28" s="221">
        <f>COUNTA(E23:E28)</f>
        <v>5</v>
      </c>
      <c r="G28" s="320"/>
      <c r="H28" s="221">
        <f>COUNTA(G23:G28)</f>
        <v>3</v>
      </c>
      <c r="I28" s="543"/>
      <c r="J28" s="221">
        <f>COUNTA(I23:I28)</f>
        <v>0</v>
      </c>
      <c r="K28" s="543"/>
      <c r="L28" s="221">
        <f>COUNTA(K23:K28)</f>
        <v>0</v>
      </c>
      <c r="M28" s="223"/>
      <c r="N28" s="221">
        <f>COUNTA(M23:M28)</f>
        <v>3</v>
      </c>
      <c r="O28" s="71"/>
      <c r="P28" s="221">
        <f>COUNTA(O23:O28)</f>
        <v>4</v>
      </c>
      <c r="Q28" s="163"/>
      <c r="R28" s="224">
        <f>F28+H28+J28+L28+N28+P28</f>
        <v>15</v>
      </c>
      <c r="S28" s="163"/>
      <c r="T28" s="225">
        <f>'2017 07-12'!T22+'2018 01-06'!R28</f>
        <v>66</v>
      </c>
    </row>
    <row r="29" spans="2:20" ht="13.15" customHeight="1" x14ac:dyDescent="0.15">
      <c r="B29" s="499">
        <v>5</v>
      </c>
      <c r="C29" s="526" t="s">
        <v>13</v>
      </c>
      <c r="D29" s="545">
        <v>1</v>
      </c>
      <c r="E29" s="124" t="s">
        <v>834</v>
      </c>
      <c r="F29" s="129"/>
      <c r="G29" s="541"/>
      <c r="H29" s="27"/>
      <c r="I29" s="541"/>
      <c r="J29" s="27"/>
      <c r="K29" s="230" t="s">
        <v>953</v>
      </c>
      <c r="L29" s="27"/>
      <c r="M29" s="78" t="s">
        <v>1011</v>
      </c>
      <c r="N29" s="128"/>
      <c r="O29" s="78" t="s">
        <v>1040</v>
      </c>
      <c r="P29" s="128"/>
      <c r="Q29" s="122"/>
      <c r="R29" s="164"/>
      <c r="S29" s="122"/>
      <c r="T29" s="168"/>
    </row>
    <row r="30" spans="2:20" ht="13.15" customHeight="1" x14ac:dyDescent="0.15">
      <c r="B30" s="499"/>
      <c r="C30" s="526"/>
      <c r="D30" s="545"/>
      <c r="E30" s="124" t="s">
        <v>835</v>
      </c>
      <c r="F30" s="129"/>
      <c r="G30" s="542"/>
      <c r="H30" s="27"/>
      <c r="I30" s="542"/>
      <c r="J30" s="27"/>
      <c r="K30" s="141" t="s">
        <v>954</v>
      </c>
      <c r="L30" s="27"/>
      <c r="M30" s="67" t="s">
        <v>1012</v>
      </c>
      <c r="N30" s="128"/>
      <c r="O30" s="67" t="s">
        <v>1041</v>
      </c>
      <c r="P30" s="128"/>
      <c r="Q30" s="123"/>
      <c r="R30" s="165"/>
      <c r="S30" s="123"/>
      <c r="T30" s="169"/>
    </row>
    <row r="31" spans="2:20" ht="13.15" customHeight="1" x14ac:dyDescent="0.15">
      <c r="B31" s="499"/>
      <c r="C31" s="526"/>
      <c r="D31" s="545"/>
      <c r="E31" s="124" t="s">
        <v>836</v>
      </c>
      <c r="F31" s="129"/>
      <c r="G31" s="542"/>
      <c r="H31" s="27"/>
      <c r="I31" s="542"/>
      <c r="J31" s="27"/>
      <c r="K31" s="141" t="s">
        <v>955</v>
      </c>
      <c r="L31" s="27"/>
      <c r="M31" s="67" t="s">
        <v>1013</v>
      </c>
      <c r="N31" s="128"/>
      <c r="O31" s="67" t="s">
        <v>1042</v>
      </c>
      <c r="P31" s="128"/>
      <c r="Q31" s="123"/>
      <c r="R31" s="165"/>
      <c r="S31" s="123"/>
      <c r="T31" s="169"/>
    </row>
    <row r="32" spans="2:20" ht="13.15" customHeight="1" x14ac:dyDescent="0.15">
      <c r="B32" s="499"/>
      <c r="C32" s="526"/>
      <c r="D32" s="545"/>
      <c r="E32" s="124" t="s">
        <v>837</v>
      </c>
      <c r="F32" s="129"/>
      <c r="G32" s="542"/>
      <c r="H32" s="27"/>
      <c r="I32" s="542"/>
      <c r="J32" s="27"/>
      <c r="K32" s="141" t="s">
        <v>956</v>
      </c>
      <c r="L32" s="27"/>
      <c r="M32" s="67"/>
      <c r="N32" s="128"/>
      <c r="O32" s="67" t="s">
        <v>1043</v>
      </c>
      <c r="P32" s="128"/>
      <c r="Q32" s="123"/>
      <c r="R32" s="165"/>
      <c r="S32" s="123"/>
      <c r="T32" s="169"/>
    </row>
    <row r="33" spans="2:20" ht="13.15" customHeight="1" x14ac:dyDescent="0.15">
      <c r="B33" s="499"/>
      <c r="C33" s="526"/>
      <c r="D33" s="545"/>
      <c r="E33" s="124" t="s">
        <v>838</v>
      </c>
      <c r="F33" s="129"/>
      <c r="G33" s="542"/>
      <c r="H33" s="27"/>
      <c r="I33" s="542"/>
      <c r="J33" s="27"/>
      <c r="K33" s="141"/>
      <c r="L33" s="27"/>
      <c r="M33" s="67"/>
      <c r="N33" s="128"/>
      <c r="O33" s="67"/>
      <c r="P33" s="128"/>
      <c r="Q33" s="123">
        <f>COUNTA(E29:E34,G29:G34,I29:I34,K29:K34,M29:M34,O29:O34)</f>
        <v>16</v>
      </c>
      <c r="R33" s="165"/>
      <c r="S33" s="123"/>
      <c r="T33" s="169"/>
    </row>
    <row r="34" spans="2:20" ht="13.15" customHeight="1" thickBot="1" x14ac:dyDescent="0.2">
      <c r="B34" s="525"/>
      <c r="C34" s="527"/>
      <c r="D34" s="546"/>
      <c r="E34" s="68"/>
      <c r="F34" s="221">
        <f>COUNTA(E29:E34)</f>
        <v>5</v>
      </c>
      <c r="G34" s="543"/>
      <c r="H34" s="221">
        <f>COUNTA(G29:G34)</f>
        <v>0</v>
      </c>
      <c r="I34" s="543"/>
      <c r="J34" s="221">
        <f>COUNTA(I29:I34)</f>
        <v>0</v>
      </c>
      <c r="K34" s="320"/>
      <c r="L34" s="221">
        <f>COUNTA(K29:K34)</f>
        <v>4</v>
      </c>
      <c r="M34" s="71"/>
      <c r="N34" s="221">
        <f>COUNTA(M29:M34)</f>
        <v>3</v>
      </c>
      <c r="O34" s="71"/>
      <c r="P34" s="221">
        <f>COUNTA(O29:O34)</f>
        <v>4</v>
      </c>
      <c r="Q34" s="163"/>
      <c r="R34" s="224">
        <f>F34+H34+J34+L34+N34+P34</f>
        <v>16</v>
      </c>
      <c r="S34" s="163"/>
      <c r="T34" s="225">
        <f>'2017 07-12'!T28+'2018 01-06'!R34</f>
        <v>50</v>
      </c>
    </row>
    <row r="35" spans="2:20" ht="13.15" customHeight="1" x14ac:dyDescent="0.15">
      <c r="B35" s="499">
        <v>6</v>
      </c>
      <c r="C35" s="526" t="s">
        <v>8</v>
      </c>
      <c r="D35" s="545">
        <v>1</v>
      </c>
      <c r="E35" s="115" t="s">
        <v>839</v>
      </c>
      <c r="F35" s="116"/>
      <c r="G35" s="130" t="s">
        <v>868</v>
      </c>
      <c r="H35" s="131"/>
      <c r="I35" s="126" t="s">
        <v>912</v>
      </c>
      <c r="J35" s="27"/>
      <c r="K35" s="541"/>
      <c r="L35" s="27"/>
      <c r="M35" s="541"/>
      <c r="N35" s="125"/>
      <c r="O35" s="541"/>
      <c r="P35" s="125"/>
      <c r="Q35" s="122"/>
      <c r="R35" s="164"/>
      <c r="S35" s="122"/>
      <c r="T35" s="168"/>
    </row>
    <row r="36" spans="2:20" ht="13.15" customHeight="1" x14ac:dyDescent="0.15">
      <c r="B36" s="499"/>
      <c r="C36" s="526"/>
      <c r="D36" s="545"/>
      <c r="E36" s="115" t="s">
        <v>840</v>
      </c>
      <c r="F36" s="116"/>
      <c r="G36" s="130" t="s">
        <v>871</v>
      </c>
      <c r="H36" s="131"/>
      <c r="I36" s="126" t="s">
        <v>913</v>
      </c>
      <c r="J36" s="27"/>
      <c r="K36" s="542"/>
      <c r="L36" s="27"/>
      <c r="M36" s="542"/>
      <c r="N36" s="125"/>
      <c r="O36" s="542"/>
      <c r="P36" s="125"/>
      <c r="Q36" s="123"/>
      <c r="R36" s="165"/>
      <c r="S36" s="123"/>
      <c r="T36" s="169"/>
    </row>
    <row r="37" spans="2:20" ht="13.15" customHeight="1" x14ac:dyDescent="0.15">
      <c r="B37" s="499"/>
      <c r="C37" s="526"/>
      <c r="D37" s="545"/>
      <c r="E37" s="115" t="s">
        <v>841</v>
      </c>
      <c r="F37" s="116"/>
      <c r="G37" s="130" t="s">
        <v>872</v>
      </c>
      <c r="H37" s="131"/>
      <c r="I37" s="126" t="s">
        <v>914</v>
      </c>
      <c r="J37" s="27"/>
      <c r="K37" s="542"/>
      <c r="L37" s="27"/>
      <c r="M37" s="542"/>
      <c r="N37" s="125"/>
      <c r="O37" s="542"/>
      <c r="P37" s="125"/>
      <c r="Q37" s="123"/>
      <c r="R37" s="165"/>
      <c r="S37" s="123"/>
      <c r="T37" s="169"/>
    </row>
    <row r="38" spans="2:20" ht="13.15" customHeight="1" x14ac:dyDescent="0.15">
      <c r="B38" s="499"/>
      <c r="C38" s="526"/>
      <c r="D38" s="545"/>
      <c r="E38" s="115" t="s">
        <v>842</v>
      </c>
      <c r="F38" s="132"/>
      <c r="G38" s="130"/>
      <c r="H38" s="131"/>
      <c r="I38" s="126" t="s">
        <v>915</v>
      </c>
      <c r="J38" s="27"/>
      <c r="K38" s="542"/>
      <c r="L38" s="27"/>
      <c r="M38" s="542"/>
      <c r="N38" s="125"/>
      <c r="O38" s="542"/>
      <c r="P38" s="125"/>
      <c r="Q38" s="123"/>
      <c r="R38" s="165"/>
      <c r="S38" s="123"/>
      <c r="T38" s="169"/>
    </row>
    <row r="39" spans="2:20" ht="13.15" customHeight="1" x14ac:dyDescent="0.15">
      <c r="B39" s="499"/>
      <c r="C39" s="526"/>
      <c r="D39" s="545"/>
      <c r="E39" s="115"/>
      <c r="F39" s="132"/>
      <c r="G39" s="130"/>
      <c r="H39" s="131"/>
      <c r="I39" s="141"/>
      <c r="J39" s="27"/>
      <c r="K39" s="542"/>
      <c r="L39" s="27"/>
      <c r="M39" s="542"/>
      <c r="N39" s="125"/>
      <c r="O39" s="542"/>
      <c r="P39" s="125"/>
      <c r="Q39" s="123">
        <f>COUNTA(E35:E40,G35:G40,I35:I40,K35:K40,M35:M40,O35:O40)</f>
        <v>11</v>
      </c>
      <c r="R39" s="165"/>
      <c r="S39" s="123"/>
      <c r="T39" s="169"/>
    </row>
    <row r="40" spans="2:20" ht="13.15" customHeight="1" thickBot="1" x14ac:dyDescent="0.2">
      <c r="B40" s="525"/>
      <c r="C40" s="527"/>
      <c r="D40" s="546"/>
      <c r="E40" s="68"/>
      <c r="F40" s="227">
        <f>COUNTA(E35:E40)</f>
        <v>4</v>
      </c>
      <c r="G40" s="222"/>
      <c r="H40" s="221">
        <f>COUNTA(G35:G40)</f>
        <v>3</v>
      </c>
      <c r="I40" s="320"/>
      <c r="J40" s="221">
        <f>COUNTA(I35:I40)</f>
        <v>4</v>
      </c>
      <c r="K40" s="543"/>
      <c r="L40" s="221">
        <f>COUNTA(K35:K40)</f>
        <v>0</v>
      </c>
      <c r="M40" s="543"/>
      <c r="N40" s="221">
        <f>COUNTA(M35:M40)</f>
        <v>0</v>
      </c>
      <c r="O40" s="543"/>
      <c r="P40" s="221">
        <f>COUNTA(O35:O40)</f>
        <v>0</v>
      </c>
      <c r="Q40" s="163"/>
      <c r="R40" s="224">
        <f>F40+H40+J40+L40+N40+P40</f>
        <v>11</v>
      </c>
      <c r="S40" s="163"/>
      <c r="T40" s="225">
        <f>'2017 07-12'!T34+'2018 01-06'!R40</f>
        <v>45</v>
      </c>
    </row>
    <row r="41" spans="2:20" ht="13.15" customHeight="1" x14ac:dyDescent="0.15">
      <c r="B41" s="499">
        <v>7</v>
      </c>
      <c r="C41" s="526" t="s">
        <v>7</v>
      </c>
      <c r="D41" s="545">
        <v>2</v>
      </c>
      <c r="E41" s="541"/>
      <c r="F41" s="226"/>
      <c r="G41" s="230" t="s">
        <v>873</v>
      </c>
      <c r="H41" s="136"/>
      <c r="I41" s="133" t="s">
        <v>916</v>
      </c>
      <c r="J41" s="137"/>
      <c r="K41" s="541"/>
      <c r="L41" s="138"/>
      <c r="M41" s="230" t="s">
        <v>996</v>
      </c>
      <c r="N41" s="125"/>
      <c r="O41" s="230" t="s">
        <v>1079</v>
      </c>
      <c r="P41" s="125"/>
      <c r="Q41" s="122"/>
      <c r="R41" s="164"/>
      <c r="S41" s="122"/>
      <c r="T41" s="168"/>
    </row>
    <row r="42" spans="2:20" ht="13.15" customHeight="1" x14ac:dyDescent="0.15">
      <c r="B42" s="499"/>
      <c r="C42" s="526"/>
      <c r="D42" s="545"/>
      <c r="E42" s="542"/>
      <c r="F42" s="134"/>
      <c r="G42" s="141" t="s">
        <v>875</v>
      </c>
      <c r="H42" s="136"/>
      <c r="I42" s="133" t="s">
        <v>917</v>
      </c>
      <c r="J42" s="137"/>
      <c r="K42" s="542"/>
      <c r="L42" s="138"/>
      <c r="M42" s="141" t="s">
        <v>997</v>
      </c>
      <c r="N42" s="125"/>
      <c r="O42" s="141" t="s">
        <v>1080</v>
      </c>
      <c r="P42" s="125"/>
      <c r="Q42" s="123"/>
      <c r="R42" s="165"/>
      <c r="S42" s="123"/>
      <c r="T42" s="169"/>
    </row>
    <row r="43" spans="2:20" ht="13.15" customHeight="1" x14ac:dyDescent="0.15">
      <c r="B43" s="499"/>
      <c r="C43" s="526"/>
      <c r="D43" s="545"/>
      <c r="E43" s="542"/>
      <c r="F43" s="134"/>
      <c r="G43" s="141" t="s">
        <v>874</v>
      </c>
      <c r="H43" s="136"/>
      <c r="I43" s="133" t="s">
        <v>918</v>
      </c>
      <c r="J43" s="137"/>
      <c r="K43" s="542"/>
      <c r="L43" s="138"/>
      <c r="M43" s="141" t="s">
        <v>998</v>
      </c>
      <c r="N43" s="125"/>
      <c r="O43" s="141" t="s">
        <v>1081</v>
      </c>
      <c r="P43" s="125"/>
      <c r="Q43" s="123"/>
      <c r="R43" s="165"/>
      <c r="S43" s="123"/>
      <c r="T43" s="169"/>
    </row>
    <row r="44" spans="2:20" ht="13.15" customHeight="1" x14ac:dyDescent="0.15">
      <c r="B44" s="499"/>
      <c r="C44" s="526"/>
      <c r="D44" s="545"/>
      <c r="E44" s="542"/>
      <c r="F44" s="139"/>
      <c r="G44" s="141"/>
      <c r="H44" s="136"/>
      <c r="I44" s="133" t="s">
        <v>919</v>
      </c>
      <c r="J44" s="137"/>
      <c r="K44" s="542"/>
      <c r="L44" s="138"/>
      <c r="M44" s="141"/>
      <c r="N44" s="125"/>
      <c r="O44" s="141" t="s">
        <v>1082</v>
      </c>
      <c r="P44" s="125"/>
      <c r="Q44" s="123"/>
      <c r="R44" s="165"/>
      <c r="S44" s="123"/>
      <c r="T44" s="169"/>
    </row>
    <row r="45" spans="2:20" ht="13.15" customHeight="1" x14ac:dyDescent="0.15">
      <c r="B45" s="499"/>
      <c r="C45" s="526"/>
      <c r="D45" s="545"/>
      <c r="E45" s="542"/>
      <c r="F45" s="139"/>
      <c r="G45" s="141"/>
      <c r="H45" s="136"/>
      <c r="I45" s="133"/>
      <c r="J45" s="137"/>
      <c r="K45" s="542"/>
      <c r="L45" s="138"/>
      <c r="M45" s="141"/>
      <c r="N45" s="125"/>
      <c r="O45" s="141"/>
      <c r="P45" s="125"/>
      <c r="Q45" s="123">
        <f>COUNTA(E41:E46,G41:G46,I41:I46,K43:K46,M41:M46,O41:O46)</f>
        <v>14</v>
      </c>
      <c r="R45" s="165"/>
      <c r="S45" s="123"/>
      <c r="T45" s="169"/>
    </row>
    <row r="46" spans="2:20" ht="13.15" customHeight="1" thickBot="1" x14ac:dyDescent="0.2">
      <c r="B46" s="525"/>
      <c r="C46" s="527"/>
      <c r="D46" s="546"/>
      <c r="E46" s="543"/>
      <c r="F46" s="221">
        <f>COUNTA(E41:E46)</f>
        <v>0</v>
      </c>
      <c r="G46" s="320"/>
      <c r="H46" s="221">
        <f>COUNTA(G41:G46)</f>
        <v>3</v>
      </c>
      <c r="I46" s="71"/>
      <c r="J46" s="221">
        <f>COUNTA(I41:I46)</f>
        <v>4</v>
      </c>
      <c r="K46" s="543"/>
      <c r="L46" s="221">
        <f>COUNTA(K41:K46)</f>
        <v>0</v>
      </c>
      <c r="M46" s="320"/>
      <c r="N46" s="221">
        <f>COUNTA(M41:M46)</f>
        <v>3</v>
      </c>
      <c r="O46" s="320"/>
      <c r="P46" s="221">
        <f>COUNTA(O41:O46)</f>
        <v>4</v>
      </c>
      <c r="Q46" s="163"/>
      <c r="R46" s="224">
        <f>F46+H46+J46+L46+N46+P46</f>
        <v>14</v>
      </c>
      <c r="S46" s="163"/>
      <c r="T46" s="225">
        <f>'2017 07-12'!T40+'2018 01-06'!R46</f>
        <v>51</v>
      </c>
    </row>
    <row r="47" spans="2:20" ht="13.15" customHeight="1" x14ac:dyDescent="0.15">
      <c r="B47" s="529">
        <v>8</v>
      </c>
      <c r="C47" s="533" t="s">
        <v>6</v>
      </c>
      <c r="D47" s="544">
        <v>2</v>
      </c>
      <c r="E47" s="541"/>
      <c r="F47" s="231"/>
      <c r="G47" s="135" t="s">
        <v>876</v>
      </c>
      <c r="H47" s="233"/>
      <c r="I47" s="541"/>
      <c r="J47" s="215"/>
      <c r="K47" s="541"/>
      <c r="L47" s="215"/>
      <c r="M47" s="541"/>
      <c r="N47" s="234"/>
      <c r="O47" s="209" t="s">
        <v>1065</v>
      </c>
      <c r="P47" s="234"/>
      <c r="Q47" s="217"/>
      <c r="R47" s="218"/>
      <c r="S47" s="217"/>
      <c r="T47" s="219"/>
    </row>
    <row r="48" spans="2:20" ht="13.15" customHeight="1" x14ac:dyDescent="0.15">
      <c r="B48" s="499"/>
      <c r="C48" s="526"/>
      <c r="D48" s="545"/>
      <c r="E48" s="542"/>
      <c r="F48" s="142"/>
      <c r="G48" s="135" t="s">
        <v>877</v>
      </c>
      <c r="H48" s="144"/>
      <c r="I48" s="542"/>
      <c r="J48" s="27"/>
      <c r="K48" s="542"/>
      <c r="L48" s="27"/>
      <c r="M48" s="542"/>
      <c r="N48" s="140"/>
      <c r="O48" s="115" t="s">
        <v>1066</v>
      </c>
      <c r="P48" s="140"/>
      <c r="Q48" s="123"/>
      <c r="R48" s="165"/>
      <c r="S48" s="123"/>
      <c r="T48" s="169"/>
    </row>
    <row r="49" spans="2:20" ht="13.15" customHeight="1" x14ac:dyDescent="0.15">
      <c r="B49" s="499"/>
      <c r="C49" s="526"/>
      <c r="D49" s="545"/>
      <c r="E49" s="542"/>
      <c r="F49" s="142"/>
      <c r="G49" s="135" t="s">
        <v>878</v>
      </c>
      <c r="H49" s="144"/>
      <c r="I49" s="542"/>
      <c r="J49" s="27"/>
      <c r="K49" s="542"/>
      <c r="L49" s="27"/>
      <c r="M49" s="542"/>
      <c r="N49" s="140"/>
      <c r="O49" s="115" t="s">
        <v>1067</v>
      </c>
      <c r="P49" s="140"/>
      <c r="Q49" s="123"/>
      <c r="R49" s="165"/>
      <c r="S49" s="123"/>
      <c r="T49" s="169"/>
    </row>
    <row r="50" spans="2:20" ht="13.15" customHeight="1" x14ac:dyDescent="0.15">
      <c r="B50" s="499"/>
      <c r="C50" s="526"/>
      <c r="D50" s="545"/>
      <c r="E50" s="542"/>
      <c r="F50" s="142"/>
      <c r="G50" s="135"/>
      <c r="H50" s="144"/>
      <c r="I50" s="542"/>
      <c r="J50" s="27"/>
      <c r="K50" s="542"/>
      <c r="L50" s="27"/>
      <c r="M50" s="542"/>
      <c r="N50" s="140"/>
      <c r="O50" s="115" t="s">
        <v>1068</v>
      </c>
      <c r="P50" s="140"/>
      <c r="Q50" s="123"/>
      <c r="R50" s="165"/>
      <c r="S50" s="123"/>
      <c r="T50" s="169"/>
    </row>
    <row r="51" spans="2:20" ht="13.15" customHeight="1" x14ac:dyDescent="0.15">
      <c r="B51" s="499"/>
      <c r="C51" s="526"/>
      <c r="D51" s="545"/>
      <c r="E51" s="542"/>
      <c r="F51" s="142"/>
      <c r="G51" s="135"/>
      <c r="H51" s="144"/>
      <c r="I51" s="542"/>
      <c r="J51" s="27"/>
      <c r="K51" s="542"/>
      <c r="L51" s="27"/>
      <c r="M51" s="542"/>
      <c r="N51" s="140"/>
      <c r="O51" s="115"/>
      <c r="P51" s="140"/>
      <c r="Q51" s="123">
        <f>COUNTA(E47:E52,G47:G52,I47:I52,K47:K52,M47:M52,O47:O52)</f>
        <v>7</v>
      </c>
      <c r="R51" s="165"/>
      <c r="S51" s="123"/>
      <c r="T51" s="169"/>
    </row>
    <row r="52" spans="2:20" ht="13.15" customHeight="1" thickBot="1" x14ac:dyDescent="0.2">
      <c r="B52" s="525"/>
      <c r="C52" s="527"/>
      <c r="D52" s="546"/>
      <c r="E52" s="543"/>
      <c r="F52" s="227">
        <f>COUNTA(E47:E52)</f>
        <v>0</v>
      </c>
      <c r="G52" s="86"/>
      <c r="H52" s="227">
        <f>COUNTA(G47:G52)</f>
        <v>3</v>
      </c>
      <c r="I52" s="543"/>
      <c r="J52" s="227">
        <f>COUNTA(I47:I52)</f>
        <v>0</v>
      </c>
      <c r="K52" s="543"/>
      <c r="L52" s="227">
        <f>COUNTA(K47:K52)</f>
        <v>0</v>
      </c>
      <c r="M52" s="543"/>
      <c r="N52" s="227">
        <f>COUNTA(M47:M52)</f>
        <v>0</v>
      </c>
      <c r="O52" s="220"/>
      <c r="P52" s="227">
        <f>COUNTA(O47:O52)</f>
        <v>4</v>
      </c>
      <c r="Q52" s="163"/>
      <c r="R52" s="224">
        <f>F52+H52+J52+L52+N52+P52</f>
        <v>7</v>
      </c>
      <c r="S52" s="163"/>
      <c r="T52" s="225">
        <f>'2017 07-12'!T46+'2018 01-06'!R52</f>
        <v>55</v>
      </c>
    </row>
    <row r="53" spans="2:20" ht="13.15" customHeight="1" x14ac:dyDescent="0.15">
      <c r="B53" s="529">
        <v>9</v>
      </c>
      <c r="C53" s="547" t="s">
        <v>160</v>
      </c>
      <c r="D53" s="545">
        <v>2</v>
      </c>
      <c r="E53" s="541"/>
      <c r="F53" s="147"/>
      <c r="G53" s="145" t="s">
        <v>879</v>
      </c>
      <c r="H53" s="148"/>
      <c r="I53" s="541"/>
      <c r="J53" s="148"/>
      <c r="K53" s="541"/>
      <c r="L53" s="148"/>
      <c r="M53" s="145" t="s">
        <v>1002</v>
      </c>
      <c r="N53" s="146"/>
      <c r="O53" s="541"/>
      <c r="P53" s="146"/>
      <c r="Q53" s="122"/>
      <c r="R53" s="164"/>
      <c r="S53" s="122"/>
      <c r="T53" s="168"/>
    </row>
    <row r="54" spans="2:20" ht="13.15" customHeight="1" x14ac:dyDescent="0.15">
      <c r="B54" s="499"/>
      <c r="C54" s="548"/>
      <c r="D54" s="545"/>
      <c r="E54" s="542"/>
      <c r="F54" s="147"/>
      <c r="G54" s="145" t="s">
        <v>880</v>
      </c>
      <c r="H54" s="148"/>
      <c r="I54" s="542"/>
      <c r="J54" s="148"/>
      <c r="K54" s="542"/>
      <c r="L54" s="148"/>
      <c r="M54" s="145" t="s">
        <v>1003</v>
      </c>
      <c r="N54" s="146"/>
      <c r="O54" s="542"/>
      <c r="P54" s="146"/>
      <c r="Q54" s="123"/>
      <c r="R54" s="165"/>
      <c r="S54" s="123"/>
      <c r="T54" s="169"/>
    </row>
    <row r="55" spans="2:20" ht="13.15" customHeight="1" x14ac:dyDescent="0.15">
      <c r="B55" s="499"/>
      <c r="C55" s="548"/>
      <c r="D55" s="545"/>
      <c r="E55" s="542"/>
      <c r="F55" s="147"/>
      <c r="G55" s="145" t="s">
        <v>881</v>
      </c>
      <c r="H55" s="148"/>
      <c r="I55" s="542"/>
      <c r="J55" s="148"/>
      <c r="K55" s="542"/>
      <c r="L55" s="148"/>
      <c r="M55" s="145" t="s">
        <v>1004</v>
      </c>
      <c r="N55" s="146"/>
      <c r="O55" s="542"/>
      <c r="P55" s="146"/>
      <c r="Q55" s="123"/>
      <c r="R55" s="165"/>
      <c r="S55" s="123"/>
      <c r="T55" s="169"/>
    </row>
    <row r="56" spans="2:20" ht="13.15" customHeight="1" x14ac:dyDescent="0.15">
      <c r="B56" s="499"/>
      <c r="C56" s="548"/>
      <c r="D56" s="545"/>
      <c r="E56" s="542"/>
      <c r="F56" s="147"/>
      <c r="G56" s="145"/>
      <c r="H56" s="148"/>
      <c r="I56" s="542"/>
      <c r="J56" s="148"/>
      <c r="K56" s="542"/>
      <c r="L56" s="148"/>
      <c r="M56" s="145"/>
      <c r="N56" s="146"/>
      <c r="O56" s="542"/>
      <c r="P56" s="146"/>
      <c r="Q56" s="123"/>
      <c r="R56" s="165"/>
      <c r="S56" s="123"/>
      <c r="T56" s="169"/>
    </row>
    <row r="57" spans="2:20" ht="13.15" customHeight="1" x14ac:dyDescent="0.15">
      <c r="B57" s="499"/>
      <c r="C57" s="548"/>
      <c r="D57" s="295"/>
      <c r="E57" s="542"/>
      <c r="F57" s="147"/>
      <c r="G57" s="145"/>
      <c r="H57" s="148"/>
      <c r="I57" s="542"/>
      <c r="J57" s="148"/>
      <c r="K57" s="542"/>
      <c r="L57" s="148"/>
      <c r="M57" s="145"/>
      <c r="N57" s="146"/>
      <c r="O57" s="542"/>
      <c r="P57" s="146"/>
      <c r="Q57" s="123">
        <f>COUNTA(E53:E58,G53:G58,I53:I58,K53:K58,M53:M58,O53:O58)</f>
        <v>6</v>
      </c>
      <c r="R57" s="165"/>
      <c r="S57" s="123"/>
      <c r="T57" s="169"/>
    </row>
    <row r="58" spans="2:20" ht="13.15" customHeight="1" thickBot="1" x14ac:dyDescent="0.2">
      <c r="B58" s="525"/>
      <c r="C58" s="549"/>
      <c r="D58" s="296"/>
      <c r="E58" s="543"/>
      <c r="F58" s="227">
        <f>COUNTA(E53:E58)</f>
        <v>0</v>
      </c>
      <c r="G58" s="86"/>
      <c r="H58" s="227">
        <f>COUNTA(G53:G58)</f>
        <v>3</v>
      </c>
      <c r="I58" s="543"/>
      <c r="J58" s="227">
        <f>COUNTA(I53:I58)</f>
        <v>0</v>
      </c>
      <c r="K58" s="543"/>
      <c r="L58" s="227">
        <f>COUNTA(K53:K58)</f>
        <v>0</v>
      </c>
      <c r="M58" s="238"/>
      <c r="N58" s="227">
        <f>COUNTA(M53:M58)</f>
        <v>3</v>
      </c>
      <c r="O58" s="543"/>
      <c r="P58" s="227">
        <f>COUNTA(O53:O58)</f>
        <v>0</v>
      </c>
      <c r="Q58" s="163"/>
      <c r="R58" s="224">
        <f>F58+H58+J58+L58+N58+P58</f>
        <v>6</v>
      </c>
      <c r="S58" s="163"/>
      <c r="T58" s="225">
        <f>'2017 07-12'!T52+'2018 01-06'!R58</f>
        <v>62</v>
      </c>
    </row>
    <row r="59" spans="2:20" ht="13.15" customHeight="1" x14ac:dyDescent="0.15">
      <c r="B59" s="529">
        <v>10</v>
      </c>
      <c r="C59" s="297" t="s">
        <v>559</v>
      </c>
      <c r="D59" s="294">
        <v>2</v>
      </c>
      <c r="E59" s="541"/>
      <c r="F59" s="273"/>
      <c r="G59" s="96" t="s">
        <v>882</v>
      </c>
      <c r="H59" s="273"/>
      <c r="I59" s="335" t="s">
        <v>920</v>
      </c>
      <c r="J59" s="273"/>
      <c r="K59" s="541"/>
      <c r="L59" s="273"/>
      <c r="M59" s="541"/>
      <c r="N59" s="273"/>
      <c r="O59" s="541"/>
      <c r="P59" s="273"/>
      <c r="Q59" s="217"/>
      <c r="R59" s="218"/>
      <c r="S59" s="217"/>
      <c r="T59" s="219"/>
    </row>
    <row r="60" spans="2:20" ht="13.15" customHeight="1" x14ac:dyDescent="0.15">
      <c r="B60" s="499"/>
      <c r="C60" s="298"/>
      <c r="D60" s="295"/>
      <c r="E60" s="542"/>
      <c r="F60" s="132"/>
      <c r="G60" s="93" t="s">
        <v>883</v>
      </c>
      <c r="H60" s="132"/>
      <c r="I60" s="336" t="s">
        <v>921</v>
      </c>
      <c r="J60" s="132"/>
      <c r="K60" s="542"/>
      <c r="L60" s="132"/>
      <c r="M60" s="542"/>
      <c r="N60" s="132"/>
      <c r="O60" s="542"/>
      <c r="P60" s="132"/>
      <c r="Q60" s="123"/>
      <c r="R60" s="165"/>
      <c r="S60" s="123"/>
      <c r="T60" s="169"/>
    </row>
    <row r="61" spans="2:20" ht="13.15" customHeight="1" x14ac:dyDescent="0.15">
      <c r="B61" s="499"/>
      <c r="C61" s="298"/>
      <c r="D61" s="295"/>
      <c r="E61" s="542"/>
      <c r="F61" s="132"/>
      <c r="G61" s="93" t="s">
        <v>884</v>
      </c>
      <c r="H61" s="132"/>
      <c r="I61" s="336" t="s">
        <v>922</v>
      </c>
      <c r="J61" s="132"/>
      <c r="K61" s="542"/>
      <c r="L61" s="132"/>
      <c r="M61" s="542"/>
      <c r="N61" s="132"/>
      <c r="O61" s="542"/>
      <c r="P61" s="132"/>
      <c r="Q61" s="123"/>
      <c r="R61" s="165"/>
      <c r="S61" s="123"/>
      <c r="T61" s="169"/>
    </row>
    <row r="62" spans="2:20" ht="13.15" customHeight="1" x14ac:dyDescent="0.15">
      <c r="B62" s="499"/>
      <c r="C62" s="298"/>
      <c r="D62" s="295"/>
      <c r="E62" s="542"/>
      <c r="F62" s="132"/>
      <c r="G62" s="93"/>
      <c r="H62" s="132"/>
      <c r="I62" s="336" t="s">
        <v>923</v>
      </c>
      <c r="J62" s="132"/>
      <c r="K62" s="542"/>
      <c r="L62" s="132"/>
      <c r="M62" s="542"/>
      <c r="N62" s="132"/>
      <c r="O62" s="542"/>
      <c r="P62" s="132"/>
      <c r="Q62" s="123"/>
      <c r="R62" s="165"/>
      <c r="S62" s="123"/>
      <c r="T62" s="169"/>
    </row>
    <row r="63" spans="2:20" ht="13.15" customHeight="1" x14ac:dyDescent="0.15">
      <c r="B63" s="499"/>
      <c r="C63" s="298"/>
      <c r="D63" s="295"/>
      <c r="E63" s="542"/>
      <c r="F63" s="132"/>
      <c r="G63" s="93"/>
      <c r="H63" s="132"/>
      <c r="I63" s="315"/>
      <c r="J63" s="132"/>
      <c r="K63" s="542"/>
      <c r="L63" s="132"/>
      <c r="M63" s="542"/>
      <c r="N63" s="132"/>
      <c r="O63" s="542"/>
      <c r="P63" s="132"/>
      <c r="Q63" s="123">
        <f>COUNTA(E59:E64,G59:G64,I59:I64,K59:K64,M59:M64,O59:O64)</f>
        <v>7</v>
      </c>
      <c r="R63" s="165"/>
      <c r="S63" s="123"/>
      <c r="T63" s="169"/>
    </row>
    <row r="64" spans="2:20" ht="13.15" customHeight="1" thickBot="1" x14ac:dyDescent="0.2">
      <c r="B64" s="525"/>
      <c r="C64" s="299"/>
      <c r="D64" s="296"/>
      <c r="E64" s="543"/>
      <c r="F64" s="227">
        <f>COUNTA(E59:E64)</f>
        <v>0</v>
      </c>
      <c r="G64" s="255"/>
      <c r="H64" s="227">
        <f>COUNTA(G59:G64)</f>
        <v>3</v>
      </c>
      <c r="I64" s="220"/>
      <c r="J64" s="227">
        <f>COUNTA(I59:I64)</f>
        <v>4</v>
      </c>
      <c r="K64" s="543"/>
      <c r="L64" s="227">
        <f>COUNTA(K59:K64)</f>
        <v>0</v>
      </c>
      <c r="M64" s="543"/>
      <c r="N64" s="227">
        <f>COUNTA(M59:M64)</f>
        <v>0</v>
      </c>
      <c r="O64" s="543"/>
      <c r="P64" s="227">
        <f>COUNTA(O59:O64)</f>
        <v>0</v>
      </c>
      <c r="Q64" s="163"/>
      <c r="R64" s="224">
        <f>F64+H64+J64+L64+N64+P64</f>
        <v>7</v>
      </c>
      <c r="S64" s="163"/>
      <c r="T64" s="225">
        <f>'2017 07-12'!T101+'2018 01-06'!R64</f>
        <v>7</v>
      </c>
    </row>
    <row r="65" spans="2:20" ht="13.15" customHeight="1" x14ac:dyDescent="0.15">
      <c r="B65" s="529">
        <v>11</v>
      </c>
      <c r="C65" s="533" t="s">
        <v>3</v>
      </c>
      <c r="D65" s="544">
        <v>2</v>
      </c>
      <c r="E65" s="209" t="s">
        <v>843</v>
      </c>
      <c r="F65" s="210"/>
      <c r="G65" s="239" t="s">
        <v>885</v>
      </c>
      <c r="H65" s="240"/>
      <c r="I65" s="209" t="s">
        <v>924</v>
      </c>
      <c r="J65" s="241"/>
      <c r="K65" s="209" t="s">
        <v>992</v>
      </c>
      <c r="L65" s="241"/>
      <c r="M65" s="242" t="s">
        <v>1034</v>
      </c>
      <c r="N65" s="243"/>
      <c r="O65" s="242" t="s">
        <v>1072</v>
      </c>
      <c r="P65" s="243"/>
      <c r="Q65" s="217"/>
      <c r="R65" s="218"/>
      <c r="S65" s="217"/>
      <c r="T65" s="219"/>
    </row>
    <row r="66" spans="2:20" ht="13.15" customHeight="1" x14ac:dyDescent="0.15">
      <c r="B66" s="499"/>
      <c r="C66" s="526"/>
      <c r="D66" s="545"/>
      <c r="E66" s="115" t="s">
        <v>844</v>
      </c>
      <c r="F66" s="116"/>
      <c r="G66" s="130" t="s">
        <v>886</v>
      </c>
      <c r="H66" s="131"/>
      <c r="I66" s="115" t="s">
        <v>925</v>
      </c>
      <c r="J66" s="152"/>
      <c r="K66" s="115" t="s">
        <v>993</v>
      </c>
      <c r="L66" s="152"/>
      <c r="M66" s="145" t="s">
        <v>1035</v>
      </c>
      <c r="N66" s="153"/>
      <c r="O66" s="67" t="s">
        <v>1073</v>
      </c>
      <c r="P66" s="153"/>
      <c r="Q66" s="123"/>
      <c r="R66" s="165"/>
      <c r="S66" s="123"/>
      <c r="T66" s="169"/>
    </row>
    <row r="67" spans="2:20" ht="13.15" customHeight="1" x14ac:dyDescent="0.15">
      <c r="B67" s="499"/>
      <c r="C67" s="526"/>
      <c r="D67" s="545"/>
      <c r="E67" s="115" t="s">
        <v>845</v>
      </c>
      <c r="F67" s="116"/>
      <c r="G67" s="130" t="s">
        <v>887</v>
      </c>
      <c r="H67" s="131"/>
      <c r="I67" s="115" t="s">
        <v>926</v>
      </c>
      <c r="J67" s="152"/>
      <c r="K67" s="115" t="s">
        <v>994</v>
      </c>
      <c r="L67" s="152"/>
      <c r="M67" s="145" t="s">
        <v>1036</v>
      </c>
      <c r="N67" s="153"/>
      <c r="O67" s="67" t="s">
        <v>1074</v>
      </c>
      <c r="P67" s="153"/>
      <c r="Q67" s="123"/>
      <c r="R67" s="165"/>
      <c r="S67" s="123"/>
      <c r="T67" s="169"/>
    </row>
    <row r="68" spans="2:20" ht="13.15" customHeight="1" x14ac:dyDescent="0.15">
      <c r="B68" s="499"/>
      <c r="C68" s="526"/>
      <c r="D68" s="545"/>
      <c r="E68" s="115" t="s">
        <v>846</v>
      </c>
      <c r="F68" s="116"/>
      <c r="G68" s="130"/>
      <c r="H68" s="131"/>
      <c r="I68" s="115" t="s">
        <v>927</v>
      </c>
      <c r="J68" s="152"/>
      <c r="K68" s="115" t="s">
        <v>995</v>
      </c>
      <c r="L68" s="152"/>
      <c r="M68" s="67"/>
      <c r="N68" s="153"/>
      <c r="O68" s="67" t="s">
        <v>1075</v>
      </c>
      <c r="P68" s="153"/>
      <c r="Q68" s="123"/>
      <c r="R68" s="165"/>
      <c r="S68" s="123"/>
      <c r="T68" s="169"/>
    </row>
    <row r="69" spans="2:20" ht="13.15" customHeight="1" x14ac:dyDescent="0.15">
      <c r="B69" s="499"/>
      <c r="C69" s="526"/>
      <c r="D69" s="545"/>
      <c r="E69" s="115" t="s">
        <v>847</v>
      </c>
      <c r="F69" s="116"/>
      <c r="G69" s="130"/>
      <c r="H69" s="131"/>
      <c r="I69" s="115"/>
      <c r="J69" s="152"/>
      <c r="K69" s="115"/>
      <c r="L69" s="152"/>
      <c r="M69" s="67"/>
      <c r="N69" s="153"/>
      <c r="O69" s="67"/>
      <c r="P69" s="153"/>
      <c r="Q69" s="123">
        <f>COUNTA(E65:E70,G65:G70,I65:I70,K65:K70,M65:M70,O65:O70)</f>
        <v>23</v>
      </c>
      <c r="R69" s="165"/>
      <c r="S69" s="123"/>
      <c r="T69" s="169"/>
    </row>
    <row r="70" spans="2:20" ht="13.15" customHeight="1" thickBot="1" x14ac:dyDescent="0.2">
      <c r="B70" s="525"/>
      <c r="C70" s="527"/>
      <c r="D70" s="546"/>
      <c r="E70" s="220"/>
      <c r="F70" s="227">
        <f>COUNTA(E65:E70)</f>
        <v>5</v>
      </c>
      <c r="G70" s="255"/>
      <c r="H70" s="227">
        <f>COUNTA(G65:G70)</f>
        <v>3</v>
      </c>
      <c r="I70" s="220"/>
      <c r="J70" s="227">
        <f>COUNTA(I65:I70)</f>
        <v>4</v>
      </c>
      <c r="K70" s="220"/>
      <c r="L70" s="227">
        <f>COUNTA(K65:K70)</f>
        <v>4</v>
      </c>
      <c r="M70" s="71"/>
      <c r="N70" s="227">
        <f>COUNTA(M65:M70)</f>
        <v>3</v>
      </c>
      <c r="O70" s="71"/>
      <c r="P70" s="227">
        <f>COUNTA(O65:O70)</f>
        <v>4</v>
      </c>
      <c r="Q70" s="163"/>
      <c r="R70" s="224">
        <f>F70+H70+J70+L70+N70+P70</f>
        <v>23</v>
      </c>
      <c r="S70" s="163"/>
      <c r="T70" s="225">
        <f>'2017 07-12'!T58+'2018 01-06'!R70</f>
        <v>100</v>
      </c>
    </row>
    <row r="71" spans="2:20" ht="13.15" customHeight="1" thickBot="1" x14ac:dyDescent="0.2">
      <c r="B71" s="293"/>
      <c r="C71" s="249" t="s">
        <v>10</v>
      </c>
      <c r="D71" s="283">
        <v>3</v>
      </c>
      <c r="E71" s="244"/>
      <c r="F71" s="254"/>
      <c r="G71" s="244"/>
      <c r="H71" s="254"/>
      <c r="I71" s="244"/>
      <c r="J71" s="254"/>
      <c r="K71" s="244"/>
      <c r="L71" s="254"/>
      <c r="M71" s="244"/>
      <c r="N71" s="245"/>
      <c r="O71" s="244"/>
      <c r="P71" s="245"/>
      <c r="Q71" s="246"/>
      <c r="R71" s="247"/>
      <c r="S71" s="246"/>
      <c r="T71" s="225">
        <f>'2017 07-12'!T59+'2018 01-06'!R71</f>
        <v>14</v>
      </c>
    </row>
    <row r="72" spans="2:20" ht="13.15" customHeight="1" x14ac:dyDescent="0.15">
      <c r="B72" s="499">
        <v>12</v>
      </c>
      <c r="C72" s="526" t="s">
        <v>12</v>
      </c>
      <c r="D72" s="545">
        <v>3</v>
      </c>
      <c r="E72" s="541"/>
      <c r="F72" s="116"/>
      <c r="G72" s="230" t="s">
        <v>903</v>
      </c>
      <c r="H72" s="27"/>
      <c r="I72" s="115" t="s">
        <v>928</v>
      </c>
      <c r="J72" s="152"/>
      <c r="K72" s="115" t="s">
        <v>949</v>
      </c>
      <c r="L72" s="152"/>
      <c r="M72" s="230" t="s">
        <v>1025</v>
      </c>
      <c r="N72" s="140"/>
      <c r="O72" s="541"/>
      <c r="P72" s="140"/>
      <c r="Q72" s="122"/>
      <c r="R72" s="164"/>
      <c r="S72" s="122"/>
      <c r="T72" s="168"/>
    </row>
    <row r="73" spans="2:20" ht="13.15" customHeight="1" x14ac:dyDescent="0.15">
      <c r="B73" s="499"/>
      <c r="C73" s="526"/>
      <c r="D73" s="545"/>
      <c r="E73" s="542"/>
      <c r="F73" s="116"/>
      <c r="G73" s="141" t="s">
        <v>888</v>
      </c>
      <c r="H73" s="27"/>
      <c r="I73" s="115" t="s">
        <v>929</v>
      </c>
      <c r="J73" s="152"/>
      <c r="K73" s="115" t="s">
        <v>950</v>
      </c>
      <c r="L73" s="152"/>
      <c r="M73" s="141" t="s">
        <v>1026</v>
      </c>
      <c r="N73" s="140"/>
      <c r="O73" s="542"/>
      <c r="P73" s="140"/>
      <c r="Q73" s="123"/>
      <c r="R73" s="165"/>
      <c r="S73" s="123"/>
      <c r="T73" s="169"/>
    </row>
    <row r="74" spans="2:20" ht="13.15" customHeight="1" x14ac:dyDescent="0.15">
      <c r="B74" s="499"/>
      <c r="C74" s="526"/>
      <c r="D74" s="545"/>
      <c r="E74" s="542"/>
      <c r="F74" s="116"/>
      <c r="G74" s="141" t="s">
        <v>889</v>
      </c>
      <c r="H74" s="27"/>
      <c r="I74" s="115" t="s">
        <v>946</v>
      </c>
      <c r="J74" s="152"/>
      <c r="K74" s="115" t="s">
        <v>951</v>
      </c>
      <c r="L74" s="152"/>
      <c r="M74" s="141" t="s">
        <v>1027</v>
      </c>
      <c r="N74" s="140"/>
      <c r="O74" s="542"/>
      <c r="P74" s="140"/>
      <c r="Q74" s="123"/>
      <c r="R74" s="165"/>
      <c r="S74" s="123"/>
      <c r="T74" s="169"/>
    </row>
    <row r="75" spans="2:20" ht="13.15" customHeight="1" x14ac:dyDescent="0.15">
      <c r="B75" s="499"/>
      <c r="C75" s="526"/>
      <c r="D75" s="545"/>
      <c r="E75" s="542"/>
      <c r="F75" s="116"/>
      <c r="G75" s="141"/>
      <c r="H75" s="27"/>
      <c r="I75" s="115" t="s">
        <v>930</v>
      </c>
      <c r="J75" s="152"/>
      <c r="K75" s="115" t="s">
        <v>952</v>
      </c>
      <c r="L75" s="152"/>
      <c r="M75" s="141"/>
      <c r="N75" s="140"/>
      <c r="O75" s="542"/>
      <c r="P75" s="140"/>
      <c r="Q75" s="123"/>
      <c r="R75" s="165"/>
      <c r="S75" s="123"/>
      <c r="T75" s="169"/>
    </row>
    <row r="76" spans="2:20" ht="13.15" customHeight="1" x14ac:dyDescent="0.15">
      <c r="B76" s="499"/>
      <c r="C76" s="526"/>
      <c r="D76" s="545"/>
      <c r="E76" s="542"/>
      <c r="F76" s="116"/>
      <c r="G76" s="141"/>
      <c r="H76" s="27"/>
      <c r="I76" s="115"/>
      <c r="J76" s="152"/>
      <c r="K76" s="115"/>
      <c r="L76" s="152"/>
      <c r="M76" s="141"/>
      <c r="N76" s="140"/>
      <c r="O76" s="542"/>
      <c r="P76" s="140"/>
      <c r="Q76" s="123">
        <f>COUNTA(E72:E77,G72:G77,I72:I77,K72:K77,M72:M77,O72:O77)</f>
        <v>14</v>
      </c>
      <c r="R76" s="165"/>
      <c r="S76" s="123"/>
      <c r="T76" s="169"/>
    </row>
    <row r="77" spans="2:20" ht="13.15" customHeight="1" thickBot="1" x14ac:dyDescent="0.2">
      <c r="B77" s="525"/>
      <c r="C77" s="527"/>
      <c r="D77" s="546"/>
      <c r="E77" s="543"/>
      <c r="F77" s="227">
        <f>COUNTA(E72:E77)</f>
        <v>0</v>
      </c>
      <c r="G77" s="320"/>
      <c r="H77" s="227">
        <f>COUNTA(G72:G77)</f>
        <v>3</v>
      </c>
      <c r="I77" s="220"/>
      <c r="J77" s="227">
        <f>COUNTA(I72:I77)</f>
        <v>4</v>
      </c>
      <c r="K77" s="220"/>
      <c r="L77" s="227">
        <f>COUNTA(K72:K77)</f>
        <v>4</v>
      </c>
      <c r="M77" s="320"/>
      <c r="N77" s="227">
        <f>COUNTA(M72:M77)</f>
        <v>3</v>
      </c>
      <c r="O77" s="543"/>
      <c r="P77" s="227">
        <f>COUNTA(O72:O77)</f>
        <v>0</v>
      </c>
      <c r="Q77" s="163"/>
      <c r="R77" s="224">
        <f>F77+H77+J77+L77+N77+P77</f>
        <v>14</v>
      </c>
      <c r="S77" s="163"/>
      <c r="T77" s="225">
        <f>'2017 07-12'!T65+'2018 01-06'!R77</f>
        <v>70</v>
      </c>
    </row>
    <row r="78" spans="2:20" ht="13.15" customHeight="1" x14ac:dyDescent="0.15">
      <c r="B78" s="499">
        <v>13</v>
      </c>
      <c r="C78" s="526" t="s">
        <v>4</v>
      </c>
      <c r="D78" s="545">
        <v>3</v>
      </c>
      <c r="E78" s="541"/>
      <c r="F78" s="116"/>
      <c r="G78" s="130" t="s">
        <v>890</v>
      </c>
      <c r="H78" s="131"/>
      <c r="I78" s="115" t="s">
        <v>931</v>
      </c>
      <c r="J78" s="152"/>
      <c r="K78" s="115" t="s">
        <v>988</v>
      </c>
      <c r="L78" s="152"/>
      <c r="M78" s="78" t="s">
        <v>1037</v>
      </c>
      <c r="N78" s="140"/>
      <c r="O78" s="115" t="s">
        <v>1076</v>
      </c>
      <c r="P78" s="140"/>
      <c r="Q78" s="122"/>
      <c r="R78" s="164"/>
      <c r="S78" s="122"/>
      <c r="T78" s="168"/>
    </row>
    <row r="79" spans="2:20" ht="13.15" customHeight="1" x14ac:dyDescent="0.15">
      <c r="B79" s="499"/>
      <c r="C79" s="526"/>
      <c r="D79" s="545"/>
      <c r="E79" s="542"/>
      <c r="F79" s="116"/>
      <c r="G79" s="130" t="s">
        <v>891</v>
      </c>
      <c r="H79" s="131"/>
      <c r="I79" s="115" t="s">
        <v>932</v>
      </c>
      <c r="J79" s="152"/>
      <c r="K79" s="115" t="s">
        <v>989</v>
      </c>
      <c r="L79" s="152"/>
      <c r="M79" s="67" t="s">
        <v>1038</v>
      </c>
      <c r="N79" s="140"/>
      <c r="O79" s="115" t="s">
        <v>1077</v>
      </c>
      <c r="P79" s="140"/>
      <c r="Q79" s="123"/>
      <c r="R79" s="165"/>
      <c r="S79" s="123"/>
      <c r="T79" s="169"/>
    </row>
    <row r="80" spans="2:20" ht="13.15" customHeight="1" x14ac:dyDescent="0.15">
      <c r="B80" s="499"/>
      <c r="C80" s="526"/>
      <c r="D80" s="545"/>
      <c r="E80" s="542"/>
      <c r="F80" s="116"/>
      <c r="G80" s="130" t="s">
        <v>892</v>
      </c>
      <c r="H80" s="131"/>
      <c r="I80" s="115" t="s">
        <v>933</v>
      </c>
      <c r="J80" s="152"/>
      <c r="K80" s="115" t="s">
        <v>990</v>
      </c>
      <c r="L80" s="152"/>
      <c r="M80" s="67" t="s">
        <v>1039</v>
      </c>
      <c r="N80" s="140"/>
      <c r="O80" s="115" t="s">
        <v>1078</v>
      </c>
      <c r="P80" s="140"/>
      <c r="Q80" s="123"/>
      <c r="R80" s="165"/>
      <c r="S80" s="123"/>
      <c r="T80" s="169"/>
    </row>
    <row r="81" spans="2:20" ht="13.15" customHeight="1" x14ac:dyDescent="0.15">
      <c r="B81" s="499"/>
      <c r="C81" s="526"/>
      <c r="D81" s="545"/>
      <c r="E81" s="542"/>
      <c r="F81" s="116"/>
      <c r="G81" s="130"/>
      <c r="H81" s="131"/>
      <c r="I81" s="115" t="s">
        <v>934</v>
      </c>
      <c r="J81" s="152"/>
      <c r="K81" s="115" t="s">
        <v>991</v>
      </c>
      <c r="L81" s="152"/>
      <c r="M81" s="67"/>
      <c r="N81" s="140"/>
      <c r="O81" s="115"/>
      <c r="P81" s="140"/>
      <c r="Q81" s="123"/>
      <c r="R81" s="165"/>
      <c r="S81" s="123"/>
      <c r="T81" s="169"/>
    </row>
    <row r="82" spans="2:20" ht="13.15" customHeight="1" x14ac:dyDescent="0.15">
      <c r="B82" s="499"/>
      <c r="C82" s="526"/>
      <c r="D82" s="545"/>
      <c r="E82" s="542"/>
      <c r="F82" s="116"/>
      <c r="G82" s="130"/>
      <c r="H82" s="131"/>
      <c r="I82" s="115"/>
      <c r="J82" s="152"/>
      <c r="K82" s="115"/>
      <c r="L82" s="152"/>
      <c r="M82" s="265"/>
      <c r="N82" s="140"/>
      <c r="O82" s="115"/>
      <c r="P82" s="140"/>
      <c r="Q82" s="123">
        <f>COUNTA(E78:E83,G78:G83,I78:I83,K78:K83,M78:M83,O78:O83)</f>
        <v>17</v>
      </c>
      <c r="R82" s="165"/>
      <c r="S82" s="123"/>
      <c r="T82" s="169"/>
    </row>
    <row r="83" spans="2:20" ht="13.15" customHeight="1" thickBot="1" x14ac:dyDescent="0.2">
      <c r="B83" s="525"/>
      <c r="C83" s="527"/>
      <c r="D83" s="546"/>
      <c r="E83" s="543"/>
      <c r="F83" s="227">
        <f>COUNTA(E78:E83)</f>
        <v>0</v>
      </c>
      <c r="G83" s="255"/>
      <c r="H83" s="227">
        <f>COUNTA(G78:G83)</f>
        <v>3</v>
      </c>
      <c r="I83" s="220"/>
      <c r="J83" s="227">
        <f>COUNTA(I78:I83)</f>
        <v>4</v>
      </c>
      <c r="K83" s="220"/>
      <c r="L83" s="227">
        <f>COUNTA(K78:K83)</f>
        <v>4</v>
      </c>
      <c r="M83" s="220"/>
      <c r="N83" s="227">
        <f>COUNTA(M78:M83)</f>
        <v>3</v>
      </c>
      <c r="O83" s="220"/>
      <c r="P83" s="227">
        <f>COUNTA(O78:O83)</f>
        <v>3</v>
      </c>
      <c r="Q83" s="163"/>
      <c r="R83" s="224">
        <f>F83+H83+J83+L83+N83+P83</f>
        <v>17</v>
      </c>
      <c r="S83" s="163"/>
      <c r="T83" s="225">
        <f>'2017 07-12'!T71+'2018 01-06'!R83</f>
        <v>93</v>
      </c>
    </row>
    <row r="84" spans="2:20" ht="13.15" customHeight="1" x14ac:dyDescent="0.15">
      <c r="B84" s="499">
        <v>14</v>
      </c>
      <c r="C84" s="526" t="s">
        <v>11</v>
      </c>
      <c r="D84" s="545">
        <v>3</v>
      </c>
      <c r="E84" s="541"/>
      <c r="F84" s="116"/>
      <c r="G84" s="230" t="s">
        <v>893</v>
      </c>
      <c r="H84" s="27"/>
      <c r="I84" s="78" t="s">
        <v>947</v>
      </c>
      <c r="J84" s="27"/>
      <c r="K84" s="115" t="s">
        <v>976</v>
      </c>
      <c r="L84" s="152"/>
      <c r="M84" s="124" t="s">
        <v>1028</v>
      </c>
      <c r="N84" s="125"/>
      <c r="O84" s="78" t="s">
        <v>1056</v>
      </c>
      <c r="P84" s="125"/>
      <c r="Q84" s="122"/>
      <c r="R84" s="164"/>
      <c r="S84" s="122"/>
      <c r="T84" s="168"/>
    </row>
    <row r="85" spans="2:20" ht="13.15" customHeight="1" x14ac:dyDescent="0.15">
      <c r="B85" s="499"/>
      <c r="C85" s="526"/>
      <c r="D85" s="545"/>
      <c r="E85" s="542"/>
      <c r="F85" s="116"/>
      <c r="G85" s="141" t="s">
        <v>894</v>
      </c>
      <c r="H85" s="27"/>
      <c r="I85" s="67" t="s">
        <v>948</v>
      </c>
      <c r="J85" s="27"/>
      <c r="K85" s="115" t="s">
        <v>977</v>
      </c>
      <c r="L85" s="152"/>
      <c r="M85" s="124" t="s">
        <v>1029</v>
      </c>
      <c r="N85" s="125"/>
      <c r="O85" s="67" t="s">
        <v>1057</v>
      </c>
      <c r="P85" s="125"/>
      <c r="Q85" s="123"/>
      <c r="R85" s="165"/>
      <c r="S85" s="123"/>
      <c r="T85" s="169"/>
    </row>
    <row r="86" spans="2:20" ht="13.15" customHeight="1" x14ac:dyDescent="0.15">
      <c r="B86" s="499"/>
      <c r="C86" s="526"/>
      <c r="D86" s="545"/>
      <c r="E86" s="542"/>
      <c r="F86" s="116"/>
      <c r="G86" s="141" t="s">
        <v>895</v>
      </c>
      <c r="H86" s="27"/>
      <c r="I86" s="67" t="s">
        <v>935</v>
      </c>
      <c r="J86" s="27"/>
      <c r="K86" s="115" t="s">
        <v>978</v>
      </c>
      <c r="L86" s="152"/>
      <c r="M86" s="124" t="s">
        <v>1030</v>
      </c>
      <c r="N86" s="125"/>
      <c r="O86" s="67" t="s">
        <v>1084</v>
      </c>
      <c r="P86" s="125"/>
      <c r="Q86" s="123"/>
      <c r="R86" s="165"/>
      <c r="S86" s="123"/>
      <c r="T86" s="169"/>
    </row>
    <row r="87" spans="2:20" ht="13.15" customHeight="1" x14ac:dyDescent="0.15">
      <c r="B87" s="499"/>
      <c r="C87" s="526"/>
      <c r="D87" s="545"/>
      <c r="E87" s="542"/>
      <c r="F87" s="116"/>
      <c r="G87" s="141"/>
      <c r="H87" s="27"/>
      <c r="I87" s="67" t="s">
        <v>936</v>
      </c>
      <c r="J87" s="27"/>
      <c r="K87" s="115" t="s">
        <v>979</v>
      </c>
      <c r="L87" s="152"/>
      <c r="M87" s="124"/>
      <c r="N87" s="125"/>
      <c r="O87" s="67" t="s">
        <v>1084</v>
      </c>
      <c r="P87" s="125"/>
      <c r="Q87" s="123"/>
      <c r="R87" s="165"/>
      <c r="S87" s="123"/>
      <c r="T87" s="169"/>
    </row>
    <row r="88" spans="2:20" ht="13.15" customHeight="1" x14ac:dyDescent="0.15">
      <c r="B88" s="499"/>
      <c r="C88" s="526"/>
      <c r="D88" s="545"/>
      <c r="E88" s="542"/>
      <c r="F88" s="116"/>
      <c r="G88" s="141"/>
      <c r="H88" s="27"/>
      <c r="I88" s="67"/>
      <c r="J88" s="27"/>
      <c r="K88" s="115"/>
      <c r="L88" s="152"/>
      <c r="M88" s="124"/>
      <c r="N88" s="125"/>
      <c r="O88" s="67"/>
      <c r="P88" s="125"/>
      <c r="Q88" s="123">
        <f>COUNTA(E84:E89,G84:G89,I84:I89,K84:K89,M84:M89,O84:O89)</f>
        <v>18</v>
      </c>
      <c r="R88" s="165"/>
      <c r="S88" s="123"/>
      <c r="T88" s="169"/>
    </row>
    <row r="89" spans="2:20" ht="13.15" customHeight="1" thickBot="1" x14ac:dyDescent="0.2">
      <c r="B89" s="525"/>
      <c r="C89" s="527"/>
      <c r="D89" s="546"/>
      <c r="E89" s="543"/>
      <c r="F89" s="227">
        <f>COUNTA(E84:E89)</f>
        <v>0</v>
      </c>
      <c r="G89" s="320"/>
      <c r="H89" s="227">
        <f>COUNTA(G84:G89)</f>
        <v>3</v>
      </c>
      <c r="I89" s="71"/>
      <c r="J89" s="227">
        <f>COUNTA(I84:I89)</f>
        <v>4</v>
      </c>
      <c r="K89" s="86"/>
      <c r="L89" s="227">
        <f>COUNTA(K84:K89)</f>
        <v>4</v>
      </c>
      <c r="M89" s="256"/>
      <c r="N89" s="227">
        <f>COUNTA(M84:M89)</f>
        <v>3</v>
      </c>
      <c r="O89" s="71"/>
      <c r="P89" s="227">
        <f>COUNTA(O84:O89)</f>
        <v>4</v>
      </c>
      <c r="Q89" s="163"/>
      <c r="R89" s="224">
        <f>F89+H89+J89+L89+N89+P89</f>
        <v>18</v>
      </c>
      <c r="S89" s="163"/>
      <c r="T89" s="225">
        <f>'2017 07-12'!T77+'2018 01-06'!R89</f>
        <v>69</v>
      </c>
    </row>
    <row r="90" spans="2:20" ht="13.15" customHeight="1" x14ac:dyDescent="0.15">
      <c r="B90" s="499">
        <v>15</v>
      </c>
      <c r="C90" s="526" t="s">
        <v>14</v>
      </c>
      <c r="D90" s="545">
        <v>4</v>
      </c>
      <c r="E90" s="541"/>
      <c r="F90" s="154"/>
      <c r="G90" s="230" t="s">
        <v>896</v>
      </c>
      <c r="H90" s="136"/>
      <c r="I90" s="541"/>
      <c r="J90" s="27"/>
      <c r="K90" s="230" t="s">
        <v>980</v>
      </c>
      <c r="L90" s="27"/>
      <c r="M90" s="230" t="s">
        <v>1017</v>
      </c>
      <c r="N90" s="9"/>
      <c r="O90" s="67" t="s">
        <v>1065</v>
      </c>
      <c r="P90" s="9"/>
      <c r="Q90" s="122"/>
      <c r="R90" s="164"/>
      <c r="S90" s="122"/>
      <c r="T90" s="168"/>
    </row>
    <row r="91" spans="2:20" ht="13.15" customHeight="1" x14ac:dyDescent="0.15">
      <c r="B91" s="499"/>
      <c r="C91" s="526"/>
      <c r="D91" s="545"/>
      <c r="E91" s="542"/>
      <c r="F91" s="154"/>
      <c r="G91" s="141" t="s">
        <v>876</v>
      </c>
      <c r="H91" s="136"/>
      <c r="I91" s="542"/>
      <c r="J91" s="27"/>
      <c r="K91" s="141" t="s">
        <v>981</v>
      </c>
      <c r="L91" s="27"/>
      <c r="M91" s="141" t="s">
        <v>1018</v>
      </c>
      <c r="N91" s="9"/>
      <c r="O91" s="67" t="s">
        <v>1069</v>
      </c>
      <c r="P91" s="9"/>
      <c r="Q91" s="123"/>
      <c r="R91" s="165"/>
      <c r="S91" s="123"/>
      <c r="T91" s="169"/>
    </row>
    <row r="92" spans="2:20" ht="13.15" customHeight="1" x14ac:dyDescent="0.15">
      <c r="B92" s="499"/>
      <c r="C92" s="526"/>
      <c r="D92" s="545"/>
      <c r="E92" s="542"/>
      <c r="F92" s="154"/>
      <c r="G92" s="141" t="s">
        <v>897</v>
      </c>
      <c r="H92" s="136"/>
      <c r="I92" s="542"/>
      <c r="J92" s="27"/>
      <c r="K92" s="141" t="s">
        <v>982</v>
      </c>
      <c r="L92" s="27"/>
      <c r="M92" s="141" t="s">
        <v>1019</v>
      </c>
      <c r="N92" s="9"/>
      <c r="O92" s="67" t="s">
        <v>1070</v>
      </c>
      <c r="P92" s="9"/>
      <c r="Q92" s="123"/>
      <c r="R92" s="165"/>
      <c r="S92" s="123"/>
      <c r="T92" s="169"/>
    </row>
    <row r="93" spans="2:20" ht="13.15" customHeight="1" x14ac:dyDescent="0.15">
      <c r="B93" s="499"/>
      <c r="C93" s="526"/>
      <c r="D93" s="545"/>
      <c r="E93" s="542"/>
      <c r="F93" s="154"/>
      <c r="G93" s="141"/>
      <c r="H93" s="136"/>
      <c r="I93" s="542"/>
      <c r="J93" s="27"/>
      <c r="K93" s="141" t="s">
        <v>983</v>
      </c>
      <c r="L93" s="27"/>
      <c r="M93" s="141"/>
      <c r="N93" s="9"/>
      <c r="O93" s="67" t="s">
        <v>1071</v>
      </c>
      <c r="P93" s="9"/>
      <c r="Q93" s="123"/>
      <c r="R93" s="165"/>
      <c r="S93" s="123"/>
      <c r="T93" s="169"/>
    </row>
    <row r="94" spans="2:20" ht="13.15" customHeight="1" x14ac:dyDescent="0.15">
      <c r="B94" s="499"/>
      <c r="C94" s="526"/>
      <c r="D94" s="545"/>
      <c r="E94" s="542"/>
      <c r="F94" s="154"/>
      <c r="G94" s="141"/>
      <c r="H94" s="136"/>
      <c r="I94" s="542"/>
      <c r="J94" s="27"/>
      <c r="K94" s="141"/>
      <c r="L94" s="27"/>
      <c r="M94" s="141"/>
      <c r="N94" s="9"/>
      <c r="O94" s="67"/>
      <c r="P94" s="9"/>
      <c r="Q94" s="123">
        <f>COUNTA(E90:E95,G90:G95,I90:I95,K90:K95,M90:M95,O90:O95)</f>
        <v>14</v>
      </c>
      <c r="R94" s="165"/>
      <c r="S94" s="123"/>
      <c r="T94" s="169"/>
    </row>
    <row r="95" spans="2:20" ht="13.15" customHeight="1" thickBot="1" x14ac:dyDescent="0.2">
      <c r="B95" s="525"/>
      <c r="C95" s="527"/>
      <c r="D95" s="546"/>
      <c r="E95" s="543"/>
      <c r="F95" s="227">
        <f>COUNTA(E90:E95)</f>
        <v>0</v>
      </c>
      <c r="G95" s="320"/>
      <c r="H95" s="227">
        <f>COUNTA(G90:G95)</f>
        <v>3</v>
      </c>
      <c r="I95" s="543"/>
      <c r="J95" s="227">
        <f>COUNTA(I90:I95)</f>
        <v>0</v>
      </c>
      <c r="K95" s="320"/>
      <c r="L95" s="227">
        <f>COUNTA(K90:K95)</f>
        <v>4</v>
      </c>
      <c r="M95" s="320"/>
      <c r="N95" s="227">
        <f>COUNTA(M90:M95)</f>
        <v>3</v>
      </c>
      <c r="O95" s="256"/>
      <c r="P95" s="227">
        <f>COUNTA(O90:O95)</f>
        <v>4</v>
      </c>
      <c r="Q95" s="163"/>
      <c r="R95" s="224">
        <f>F95+H95+J95+L95+N95+P95</f>
        <v>14</v>
      </c>
      <c r="S95" s="163"/>
      <c r="T95" s="225">
        <f>'2017 07-12'!T83+'2018 01-06'!R95</f>
        <v>33</v>
      </c>
    </row>
    <row r="96" spans="2:20" ht="13.15" customHeight="1" x14ac:dyDescent="0.15">
      <c r="B96" s="529">
        <v>16</v>
      </c>
      <c r="C96" s="530" t="s">
        <v>441</v>
      </c>
      <c r="D96" s="544">
        <v>4</v>
      </c>
      <c r="E96" s="209" t="s">
        <v>848</v>
      </c>
      <c r="F96" s="210"/>
      <c r="G96" s="230" t="s">
        <v>898</v>
      </c>
      <c r="H96" s="212"/>
      <c r="I96" s="213" t="s">
        <v>937</v>
      </c>
      <c r="J96" s="214"/>
      <c r="K96" s="213" t="s">
        <v>965</v>
      </c>
      <c r="L96" s="214"/>
      <c r="M96" s="213" t="s">
        <v>1014</v>
      </c>
      <c r="N96" s="216"/>
      <c r="O96" s="213" t="s">
        <v>1083</v>
      </c>
      <c r="P96" s="216"/>
      <c r="Q96" s="217"/>
      <c r="R96" s="218"/>
      <c r="S96" s="217"/>
      <c r="T96" s="219"/>
    </row>
    <row r="97" spans="2:20" ht="13.15" customHeight="1" x14ac:dyDescent="0.15">
      <c r="B97" s="499"/>
      <c r="C97" s="501"/>
      <c r="D97" s="545"/>
      <c r="E97" s="115" t="s">
        <v>849</v>
      </c>
      <c r="F97" s="116"/>
      <c r="G97" s="141" t="s">
        <v>899</v>
      </c>
      <c r="H97" s="118"/>
      <c r="I97" s="119" t="s">
        <v>938</v>
      </c>
      <c r="J97" s="120"/>
      <c r="K97" s="119" t="s">
        <v>966</v>
      </c>
      <c r="L97" s="120"/>
      <c r="M97" s="119" t="s">
        <v>1023</v>
      </c>
      <c r="N97" s="121"/>
      <c r="O97" s="119" t="s">
        <v>1062</v>
      </c>
      <c r="P97" s="121"/>
      <c r="Q97" s="123"/>
      <c r="R97" s="165"/>
      <c r="S97" s="123"/>
      <c r="T97" s="169"/>
    </row>
    <row r="98" spans="2:20" ht="13.15" customHeight="1" x14ac:dyDescent="0.15">
      <c r="B98" s="499"/>
      <c r="C98" s="501"/>
      <c r="D98" s="545"/>
      <c r="E98" s="115" t="s">
        <v>850</v>
      </c>
      <c r="F98" s="116"/>
      <c r="G98" s="141" t="s">
        <v>900</v>
      </c>
      <c r="H98" s="118"/>
      <c r="I98" s="119" t="s">
        <v>939</v>
      </c>
      <c r="J98" s="120"/>
      <c r="K98" s="119" t="s">
        <v>967</v>
      </c>
      <c r="L98" s="120"/>
      <c r="M98" s="119" t="s">
        <v>1024</v>
      </c>
      <c r="N98" s="121"/>
      <c r="O98" s="119" t="s">
        <v>1063</v>
      </c>
      <c r="P98" s="121"/>
      <c r="Q98" s="123"/>
      <c r="R98" s="165"/>
      <c r="S98" s="123"/>
      <c r="T98" s="169"/>
    </row>
    <row r="99" spans="2:20" ht="13.15" customHeight="1" x14ac:dyDescent="0.15">
      <c r="B99" s="499"/>
      <c r="C99" s="501"/>
      <c r="D99" s="545"/>
      <c r="E99" s="115" t="s">
        <v>851</v>
      </c>
      <c r="F99" s="116"/>
      <c r="G99" s="141"/>
      <c r="H99" s="118"/>
      <c r="I99" s="119" t="s">
        <v>940</v>
      </c>
      <c r="J99" s="120"/>
      <c r="K99" s="119" t="s">
        <v>968</v>
      </c>
      <c r="L99" s="120"/>
      <c r="M99" s="119"/>
      <c r="N99" s="121"/>
      <c r="O99" s="119" t="s">
        <v>1064</v>
      </c>
      <c r="P99" s="121"/>
      <c r="Q99" s="123"/>
      <c r="R99" s="165"/>
      <c r="S99" s="123"/>
      <c r="T99" s="169"/>
    </row>
    <row r="100" spans="2:20" ht="13.15" customHeight="1" x14ac:dyDescent="0.15">
      <c r="B100" s="499"/>
      <c r="C100" s="501"/>
      <c r="D100" s="545"/>
      <c r="E100" s="115" t="s">
        <v>852</v>
      </c>
      <c r="F100" s="116"/>
      <c r="G100" s="141"/>
      <c r="H100" s="118"/>
      <c r="I100" s="119"/>
      <c r="J100" s="120"/>
      <c r="K100" s="119"/>
      <c r="L100" s="120"/>
      <c r="M100" s="119"/>
      <c r="N100" s="121"/>
      <c r="O100" s="119"/>
      <c r="P100" s="121"/>
      <c r="Q100" s="123">
        <f>COUNTA(E96:E101,G96:G101,I96:I101,K96:K101,M96:M101,O96:O101)</f>
        <v>23</v>
      </c>
      <c r="R100" s="165"/>
      <c r="S100" s="123"/>
      <c r="T100" s="169"/>
    </row>
    <row r="101" spans="2:20" ht="13.15" customHeight="1" thickBot="1" x14ac:dyDescent="0.2">
      <c r="B101" s="525"/>
      <c r="C101" s="531"/>
      <c r="D101" s="546"/>
      <c r="E101" s="220"/>
      <c r="F101" s="227">
        <f>COUNTA(E96:E101)</f>
        <v>5</v>
      </c>
      <c r="G101" s="320"/>
      <c r="H101" s="227">
        <f>COUNTA(G96:G101)</f>
        <v>3</v>
      </c>
      <c r="I101" s="223"/>
      <c r="J101" s="227">
        <f>COUNTA(I96:I101)</f>
        <v>4</v>
      </c>
      <c r="K101" s="223"/>
      <c r="L101" s="227">
        <f>COUNTA(K96:K101)</f>
        <v>4</v>
      </c>
      <c r="M101" s="223"/>
      <c r="N101" s="227">
        <f>COUNTA(M96:M101)</f>
        <v>3</v>
      </c>
      <c r="O101" s="223"/>
      <c r="P101" s="227">
        <f>COUNTA(O96:O101)</f>
        <v>4</v>
      </c>
      <c r="Q101" s="163"/>
      <c r="R101" s="224">
        <f>F101+H101+J101+L101+N101+P101</f>
        <v>23</v>
      </c>
      <c r="S101" s="163"/>
      <c r="T101" s="225">
        <f>'2017 07-12'!T89+'2018 01-06'!R101</f>
        <v>98</v>
      </c>
    </row>
    <row r="102" spans="2:20" ht="13.15" customHeight="1" x14ac:dyDescent="0.15">
      <c r="B102" s="558">
        <v>17</v>
      </c>
      <c r="C102" s="563" t="s">
        <v>515</v>
      </c>
      <c r="D102" s="544">
        <v>5</v>
      </c>
      <c r="E102" s="270" t="s">
        <v>853</v>
      </c>
      <c r="F102" s="210"/>
      <c r="G102" s="270" t="s">
        <v>901</v>
      </c>
      <c r="H102" s="212"/>
      <c r="I102" s="541"/>
      <c r="J102" s="214"/>
      <c r="K102" s="541"/>
      <c r="L102" s="214"/>
      <c r="M102" s="541"/>
      <c r="N102" s="216"/>
      <c r="O102" s="541"/>
      <c r="P102" s="216"/>
      <c r="Q102" s="217"/>
      <c r="R102" s="218"/>
      <c r="S102" s="217"/>
      <c r="T102" s="219"/>
    </row>
    <row r="103" spans="2:20" ht="13.15" customHeight="1" x14ac:dyDescent="0.15">
      <c r="B103" s="559"/>
      <c r="C103" s="564"/>
      <c r="D103" s="545"/>
      <c r="E103" s="124" t="s">
        <v>854</v>
      </c>
      <c r="F103" s="116"/>
      <c r="G103" s="124" t="s">
        <v>876</v>
      </c>
      <c r="H103" s="118"/>
      <c r="I103" s="542"/>
      <c r="J103" s="120"/>
      <c r="K103" s="542"/>
      <c r="L103" s="120"/>
      <c r="M103" s="542"/>
      <c r="N103" s="121"/>
      <c r="O103" s="542"/>
      <c r="P103" s="121"/>
      <c r="Q103" s="123"/>
      <c r="R103" s="165"/>
      <c r="S103" s="123"/>
      <c r="T103" s="169"/>
    </row>
    <row r="104" spans="2:20" ht="13.15" customHeight="1" x14ac:dyDescent="0.15">
      <c r="B104" s="559"/>
      <c r="C104" s="564"/>
      <c r="D104" s="545"/>
      <c r="E104" s="124" t="s">
        <v>855</v>
      </c>
      <c r="F104" s="116"/>
      <c r="G104" s="124" t="s">
        <v>902</v>
      </c>
      <c r="H104" s="118"/>
      <c r="I104" s="542"/>
      <c r="J104" s="120"/>
      <c r="K104" s="542"/>
      <c r="L104" s="120"/>
      <c r="M104" s="542"/>
      <c r="N104" s="121"/>
      <c r="O104" s="542"/>
      <c r="P104" s="121"/>
      <c r="Q104" s="123"/>
      <c r="R104" s="165"/>
      <c r="S104" s="123"/>
      <c r="T104" s="169"/>
    </row>
    <row r="105" spans="2:20" ht="13.15" customHeight="1" x14ac:dyDescent="0.15">
      <c r="B105" s="559"/>
      <c r="C105" s="564"/>
      <c r="D105" s="545"/>
      <c r="E105" s="124" t="s">
        <v>856</v>
      </c>
      <c r="F105" s="116"/>
      <c r="G105" s="124"/>
      <c r="H105" s="118"/>
      <c r="I105" s="542"/>
      <c r="J105" s="120"/>
      <c r="K105" s="542"/>
      <c r="L105" s="120"/>
      <c r="M105" s="542"/>
      <c r="N105" s="121"/>
      <c r="O105" s="542"/>
      <c r="P105" s="121"/>
      <c r="Q105" s="123"/>
      <c r="R105" s="165"/>
      <c r="S105" s="123"/>
      <c r="T105" s="274"/>
    </row>
    <row r="106" spans="2:20" ht="13.15" customHeight="1" x14ac:dyDescent="0.15">
      <c r="B106" s="559"/>
      <c r="C106" s="564"/>
      <c r="D106" s="545"/>
      <c r="E106" s="124" t="s">
        <v>857</v>
      </c>
      <c r="F106" s="116"/>
      <c r="G106" s="124"/>
      <c r="H106" s="118"/>
      <c r="I106" s="542"/>
      <c r="J106" s="120"/>
      <c r="K106" s="542"/>
      <c r="L106" s="120"/>
      <c r="M106" s="542"/>
      <c r="N106" s="121"/>
      <c r="O106" s="542"/>
      <c r="P106" s="121"/>
      <c r="Q106" s="123">
        <f>COUNTA(E102:E107,G102:G107,I102:I107,K102:K107,M102:M107,O102:O107)</f>
        <v>8</v>
      </c>
      <c r="R106" s="165"/>
      <c r="S106" s="123"/>
      <c r="T106" s="274"/>
    </row>
    <row r="107" spans="2:20" ht="13.15" customHeight="1" thickBot="1" x14ac:dyDescent="0.2">
      <c r="B107" s="560"/>
      <c r="C107" s="565"/>
      <c r="D107" s="546"/>
      <c r="E107" s="256"/>
      <c r="F107" s="227">
        <f>COUNTA(E102:E107)</f>
        <v>5</v>
      </c>
      <c r="G107" s="256"/>
      <c r="H107" s="227">
        <f>COUNTA(G102:G107)</f>
        <v>3</v>
      </c>
      <c r="I107" s="543"/>
      <c r="J107" s="227">
        <f>COUNTA(I102:I107)</f>
        <v>0</v>
      </c>
      <c r="K107" s="543"/>
      <c r="L107" s="227">
        <f>COUNTA(K102:K107)</f>
        <v>0</v>
      </c>
      <c r="M107" s="543"/>
      <c r="N107" s="227">
        <f>COUNTA(M102:M107)</f>
        <v>0</v>
      </c>
      <c r="O107" s="543"/>
      <c r="P107" s="227">
        <f>COUNTA(O102:O107)</f>
        <v>0</v>
      </c>
      <c r="Q107" s="163"/>
      <c r="R107" s="224">
        <f>F107+H107+J107+L107+N107+P107</f>
        <v>8</v>
      </c>
      <c r="S107" s="163"/>
      <c r="T107" s="275">
        <f>'2017 07-12'!T95+'2018 01-06'!R107</f>
        <v>29</v>
      </c>
    </row>
    <row r="108" spans="2:20" ht="13.15" customHeight="1" x14ac:dyDescent="0.15">
      <c r="B108" s="529">
        <v>18</v>
      </c>
      <c r="C108" s="555" t="s">
        <v>816</v>
      </c>
      <c r="D108" s="577" t="s">
        <v>818</v>
      </c>
      <c r="E108" s="270" t="s">
        <v>858</v>
      </c>
      <c r="F108" s="273"/>
      <c r="G108" s="541"/>
      <c r="H108" s="273"/>
      <c r="I108" s="541"/>
      <c r="J108" s="273"/>
      <c r="K108" s="230" t="s">
        <v>969</v>
      </c>
      <c r="L108" s="273"/>
      <c r="M108" s="230" t="s">
        <v>1031</v>
      </c>
      <c r="N108" s="273"/>
      <c r="O108" s="541"/>
      <c r="P108" s="321"/>
      <c r="Q108" s="217"/>
      <c r="R108" s="218"/>
      <c r="S108" s="217"/>
      <c r="T108" s="285"/>
    </row>
    <row r="109" spans="2:20" ht="13.15" customHeight="1" x14ac:dyDescent="0.15">
      <c r="B109" s="499"/>
      <c r="C109" s="556"/>
      <c r="D109" s="578"/>
      <c r="E109" s="124" t="s">
        <v>859</v>
      </c>
      <c r="F109" s="132"/>
      <c r="G109" s="542"/>
      <c r="H109" s="132"/>
      <c r="I109" s="542"/>
      <c r="J109" s="132"/>
      <c r="K109" s="141" t="s">
        <v>970</v>
      </c>
      <c r="L109" s="132"/>
      <c r="M109" s="141" t="s">
        <v>1032</v>
      </c>
      <c r="N109" s="132"/>
      <c r="O109" s="542"/>
      <c r="P109" s="322"/>
      <c r="Q109" s="123"/>
      <c r="R109" s="165"/>
      <c r="S109" s="123"/>
      <c r="T109" s="274"/>
    </row>
    <row r="110" spans="2:20" ht="13.15" customHeight="1" x14ac:dyDescent="0.15">
      <c r="B110" s="499"/>
      <c r="C110" s="556"/>
      <c r="D110" s="578"/>
      <c r="E110" s="124" t="s">
        <v>860</v>
      </c>
      <c r="F110" s="132"/>
      <c r="G110" s="542"/>
      <c r="H110" s="132"/>
      <c r="I110" s="542"/>
      <c r="J110" s="132"/>
      <c r="K110" s="141" t="s">
        <v>971</v>
      </c>
      <c r="L110" s="132"/>
      <c r="M110" s="141" t="s">
        <v>1033</v>
      </c>
      <c r="N110" s="132"/>
      <c r="O110" s="542"/>
      <c r="P110" s="322"/>
      <c r="Q110" s="123"/>
      <c r="R110" s="165"/>
      <c r="S110" s="123"/>
      <c r="T110" s="274"/>
    </row>
    <row r="111" spans="2:20" ht="13.15" customHeight="1" x14ac:dyDescent="0.15">
      <c r="B111" s="499"/>
      <c r="C111" s="556"/>
      <c r="D111" s="578"/>
      <c r="E111" s="124" t="s">
        <v>861</v>
      </c>
      <c r="F111" s="132"/>
      <c r="G111" s="542"/>
      <c r="H111" s="132"/>
      <c r="I111" s="542"/>
      <c r="J111" s="132"/>
      <c r="K111" s="141" t="s">
        <v>958</v>
      </c>
      <c r="L111" s="132"/>
      <c r="M111" s="141"/>
      <c r="N111" s="132"/>
      <c r="O111" s="542"/>
      <c r="P111" s="322"/>
      <c r="Q111" s="123"/>
      <c r="R111" s="165"/>
      <c r="S111" s="123"/>
      <c r="T111" s="274"/>
    </row>
    <row r="112" spans="2:20" ht="13.15" customHeight="1" x14ac:dyDescent="0.15">
      <c r="B112" s="499"/>
      <c r="C112" s="556"/>
      <c r="D112" s="578"/>
      <c r="E112" s="124" t="s">
        <v>862</v>
      </c>
      <c r="F112" s="132"/>
      <c r="G112" s="542"/>
      <c r="H112" s="132"/>
      <c r="I112" s="542"/>
      <c r="J112" s="132"/>
      <c r="K112" s="141"/>
      <c r="L112" s="132"/>
      <c r="M112" s="141"/>
      <c r="N112" s="132"/>
      <c r="O112" s="542"/>
      <c r="P112" s="322"/>
      <c r="Q112" s="123">
        <f>COUNTA(E108:E113,G108:G113,I108:I113,K108:K113,M108:M113,O108:O113)</f>
        <v>12</v>
      </c>
      <c r="R112" s="165"/>
      <c r="S112" s="123"/>
      <c r="T112" s="274"/>
    </row>
    <row r="113" spans="2:20" ht="13.15" customHeight="1" thickBot="1" x14ac:dyDescent="0.2">
      <c r="B113" s="525"/>
      <c r="C113" s="557"/>
      <c r="D113" s="579"/>
      <c r="E113" s="256"/>
      <c r="F113" s="227">
        <f>COUNTA(E108:E113)</f>
        <v>5</v>
      </c>
      <c r="G113" s="543"/>
      <c r="H113" s="227">
        <f>COUNTA(G108:G113)</f>
        <v>0</v>
      </c>
      <c r="I113" s="543"/>
      <c r="J113" s="227">
        <f>COUNTA(I108:I113)</f>
        <v>0</v>
      </c>
      <c r="K113" s="320"/>
      <c r="L113" s="227">
        <f>COUNTA(K108:K113)</f>
        <v>4</v>
      </c>
      <c r="M113" s="320"/>
      <c r="N113" s="227">
        <f>COUNTA(M108:M113)</f>
        <v>3</v>
      </c>
      <c r="O113" s="543"/>
      <c r="P113" s="323">
        <f>COUNTA(O108:O113)</f>
        <v>0</v>
      </c>
      <c r="Q113" s="246"/>
      <c r="R113" s="247">
        <f>F113+H113+J113+L113+N113+P113</f>
        <v>12</v>
      </c>
      <c r="S113" s="246"/>
      <c r="T113" s="277">
        <f>'2017 07-12'!T107+'2018 01-06'!R113</f>
        <v>15</v>
      </c>
    </row>
    <row r="114" spans="2:20" ht="13.15" customHeight="1" x14ac:dyDescent="0.15">
      <c r="B114" s="550" t="s">
        <v>459</v>
      </c>
      <c r="C114" s="516"/>
      <c r="D114" s="517"/>
      <c r="E114" s="117"/>
      <c r="F114" s="116"/>
      <c r="G114" s="117"/>
      <c r="H114" s="118"/>
      <c r="I114" s="119" t="s">
        <v>941</v>
      </c>
      <c r="J114" s="120"/>
      <c r="K114" s="119" t="s">
        <v>941</v>
      </c>
      <c r="L114" s="120"/>
      <c r="M114" s="119" t="s">
        <v>941</v>
      </c>
      <c r="N114" s="121"/>
      <c r="O114" s="119" t="s">
        <v>941</v>
      </c>
      <c r="P114" s="121"/>
      <c r="Q114" s="122"/>
      <c r="R114" s="164"/>
      <c r="S114" s="122"/>
      <c r="T114" s="285"/>
    </row>
    <row r="115" spans="2:20" ht="13.15" customHeight="1" x14ac:dyDescent="0.15">
      <c r="B115" s="550"/>
      <c r="C115" s="516"/>
      <c r="D115" s="517"/>
      <c r="E115" s="115"/>
      <c r="F115" s="116"/>
      <c r="G115" s="117"/>
      <c r="H115" s="118"/>
      <c r="I115" s="119" t="s">
        <v>942</v>
      </c>
      <c r="J115" s="120"/>
      <c r="K115" s="119" t="s">
        <v>964</v>
      </c>
      <c r="L115" s="120"/>
      <c r="M115" s="119" t="s">
        <v>999</v>
      </c>
      <c r="N115" s="121"/>
      <c r="O115" s="119" t="s">
        <v>1052</v>
      </c>
      <c r="P115" s="121"/>
      <c r="Q115" s="289"/>
      <c r="R115" s="290"/>
      <c r="S115" s="289"/>
      <c r="T115" s="291"/>
    </row>
    <row r="116" spans="2:20" ht="13.15" customHeight="1" x14ac:dyDescent="0.15">
      <c r="B116" s="550"/>
      <c r="C116" s="516"/>
      <c r="D116" s="517"/>
      <c r="E116" s="115"/>
      <c r="F116" s="116"/>
      <c r="G116" s="117"/>
      <c r="H116" s="118"/>
      <c r="I116" s="119" t="s">
        <v>943</v>
      </c>
      <c r="J116" s="120"/>
      <c r="K116" s="119" t="s">
        <v>961</v>
      </c>
      <c r="L116" s="120"/>
      <c r="M116" s="119" t="s">
        <v>1000</v>
      </c>
      <c r="N116" s="121"/>
      <c r="O116" s="119" t="s">
        <v>1053</v>
      </c>
      <c r="P116" s="121"/>
      <c r="Q116" s="289"/>
      <c r="R116" s="290"/>
      <c r="S116" s="289"/>
      <c r="T116" s="291"/>
    </row>
    <row r="117" spans="2:20" ht="13.15" customHeight="1" x14ac:dyDescent="0.15">
      <c r="B117" s="550"/>
      <c r="C117" s="516"/>
      <c r="D117" s="517"/>
      <c r="E117" s="115"/>
      <c r="F117" s="116"/>
      <c r="G117" s="117"/>
      <c r="H117" s="118"/>
      <c r="I117" s="119" t="s">
        <v>944</v>
      </c>
      <c r="J117" s="120"/>
      <c r="K117" s="119" t="s">
        <v>962</v>
      </c>
      <c r="L117" s="120"/>
      <c r="M117" s="119" t="s">
        <v>1001</v>
      </c>
      <c r="N117" s="121"/>
      <c r="O117" s="119" t="s">
        <v>1054</v>
      </c>
      <c r="P117" s="121"/>
      <c r="Q117" s="289"/>
      <c r="R117" s="290"/>
      <c r="S117" s="289"/>
      <c r="T117" s="291"/>
    </row>
    <row r="118" spans="2:20" ht="13.15" customHeight="1" thickBot="1" x14ac:dyDescent="0.2">
      <c r="B118" s="551"/>
      <c r="C118" s="519"/>
      <c r="D118" s="520"/>
      <c r="E118" s="197"/>
      <c r="F118" s="198"/>
      <c r="G118" s="199"/>
      <c r="H118" s="200"/>
      <c r="I118" s="201" t="s">
        <v>945</v>
      </c>
      <c r="J118" s="202"/>
      <c r="K118" s="201" t="s">
        <v>963</v>
      </c>
      <c r="L118" s="202"/>
      <c r="M118" s="201"/>
      <c r="N118" s="203"/>
      <c r="O118" s="201" t="s">
        <v>1055</v>
      </c>
      <c r="P118" s="203"/>
      <c r="Q118" s="204"/>
      <c r="R118" s="205"/>
      <c r="S118" s="204"/>
      <c r="T118" s="286"/>
    </row>
    <row r="119" spans="2:20" ht="21" customHeight="1" thickTop="1" x14ac:dyDescent="0.15">
      <c r="B119" s="536" t="s">
        <v>469</v>
      </c>
      <c r="C119" s="537"/>
      <c r="D119" s="538"/>
      <c r="E119" s="192">
        <f>COUNTA(E5:E113)</f>
        <v>44</v>
      </c>
      <c r="F119" s="193"/>
      <c r="G119" s="175">
        <f>COUNTA(G5:G113)</f>
        <v>45</v>
      </c>
      <c r="H119" s="193"/>
      <c r="I119" s="175">
        <f>COUNTA(I5:I113)</f>
        <v>40</v>
      </c>
      <c r="J119" s="193"/>
      <c r="K119" s="175">
        <f>COUNTA(K5:K113)</f>
        <v>44</v>
      </c>
      <c r="L119" s="193"/>
      <c r="M119" s="175">
        <f>COUNTA(M5:M113)</f>
        <v>42</v>
      </c>
      <c r="N119" s="193"/>
      <c r="O119" s="175">
        <f>COUNTA(O5:O113)</f>
        <v>43</v>
      </c>
      <c r="P119" s="280"/>
      <c r="Q119" s="178">
        <f>Q9+Q15+Q21+Q27+Q33+Q39+Q45+Q51+Q57+Q63+Q69+Q76+Q82+Q88+Q94+Q100+Q106+Q112</f>
        <v>258</v>
      </c>
      <c r="R119" s="164"/>
      <c r="S119" s="162"/>
      <c r="T119" s="284"/>
    </row>
    <row r="120" spans="2:20" ht="21" customHeight="1" thickBot="1" x14ac:dyDescent="0.2">
      <c r="B120" s="491" t="s">
        <v>467</v>
      </c>
      <c r="C120" s="492"/>
      <c r="D120" s="493"/>
      <c r="E120" s="171"/>
      <c r="F120" s="172">
        <f>F10+F16+F22+F28+F34+F40+F46+F52+F58+F64+F70+F77+F83+F89+F95+F101+F107+F113</f>
        <v>44</v>
      </c>
      <c r="G120" s="173"/>
      <c r="H120" s="172">
        <f>H10+H16+H22+H28+H34+H40+H46+H52+H58+H64+H70+H77+H83+H89+H95+H101+H107+H113</f>
        <v>45</v>
      </c>
      <c r="I120" s="173"/>
      <c r="J120" s="172">
        <f>J10+J16+J22+J28+J34+J40+J46+J52+J58+J64+J70+J77+J83+J89+J95+J101+J107+J113</f>
        <v>40</v>
      </c>
      <c r="K120" s="173"/>
      <c r="L120" s="172">
        <f>L10+L16+L22+L28+L34+L40+L46+L52+L58+L64+L70+L77+L83+L89+L95+L101+L107+L113</f>
        <v>44</v>
      </c>
      <c r="M120" s="173"/>
      <c r="N120" s="172">
        <f>N10+N16+N22+N28+N34+N40+N46+N52+N58+N64+N70+N77+N83+N89+N95+N101+N107+N113</f>
        <v>42</v>
      </c>
      <c r="O120" s="173"/>
      <c r="P120" s="174">
        <f>P10+P16+P22+P28+P34+P40+P46+P52+P58+P64+P70+P77+P83+P89+P95+P101+P107+P113</f>
        <v>43</v>
      </c>
      <c r="Q120" s="163"/>
      <c r="R120" s="177">
        <f>R10+R16+R22+R28+R34+R40+R46+R52+R58+R64+R70+R77+R83+R89+R95+R101+R107+R113</f>
        <v>258</v>
      </c>
      <c r="S120" s="163"/>
      <c r="T120" s="353">
        <f>T10+T16+T22+T28+T34+T40+T46+T52+T58+T64+T70+T71+T77+T83+T89+T95+T101+T107+T113</f>
        <v>1049</v>
      </c>
    </row>
    <row r="121" spans="2:20" ht="21" customHeight="1" thickBot="1" x14ac:dyDescent="0.2">
      <c r="B121" s="494" t="s">
        <v>471</v>
      </c>
      <c r="C121" s="495"/>
      <c r="D121" s="496"/>
      <c r="E121" s="521">
        <f>F120+H120+J120+L120+N120+P120</f>
        <v>258</v>
      </c>
      <c r="F121" s="522"/>
      <c r="G121" s="522"/>
      <c r="H121" s="522"/>
      <c r="I121" s="522"/>
      <c r="J121" s="522"/>
      <c r="K121" s="522"/>
      <c r="L121" s="522"/>
      <c r="M121" s="522"/>
      <c r="N121" s="522"/>
      <c r="O121" s="522"/>
      <c r="P121" s="511"/>
      <c r="Q121" s="262"/>
      <c r="R121" s="263"/>
      <c r="S121" s="566">
        <f>'2017 07-12'!S115:T115+E121</f>
        <v>1049</v>
      </c>
      <c r="T121" s="567"/>
    </row>
  </sheetData>
  <mergeCells count="99">
    <mergeCell ref="M35:M40"/>
    <mergeCell ref="M47:M52"/>
    <mergeCell ref="M59:M64"/>
    <mergeCell ref="M102:M107"/>
    <mergeCell ref="K59:K64"/>
    <mergeCell ref="K102:K107"/>
    <mergeCell ref="K23:K28"/>
    <mergeCell ref="K35:K40"/>
    <mergeCell ref="K41:K46"/>
    <mergeCell ref="K47:K52"/>
    <mergeCell ref="K53:K58"/>
    <mergeCell ref="E78:E83"/>
    <mergeCell ref="E84:E89"/>
    <mergeCell ref="E90:E95"/>
    <mergeCell ref="G108:G113"/>
    <mergeCell ref="E41:E46"/>
    <mergeCell ref="E47:E52"/>
    <mergeCell ref="E53:E58"/>
    <mergeCell ref="E59:E64"/>
    <mergeCell ref="E72:E77"/>
    <mergeCell ref="C2:I2"/>
    <mergeCell ref="Q4:R4"/>
    <mergeCell ref="S4:T4"/>
    <mergeCell ref="B11:B16"/>
    <mergeCell ref="C11:C16"/>
    <mergeCell ref="D11:D16"/>
    <mergeCell ref="E5:E10"/>
    <mergeCell ref="G5:G10"/>
    <mergeCell ref="I5:I10"/>
    <mergeCell ref="O5:O10"/>
    <mergeCell ref="B17:B22"/>
    <mergeCell ref="C17:C22"/>
    <mergeCell ref="D17:D22"/>
    <mergeCell ref="B23:B28"/>
    <mergeCell ref="C23:C28"/>
    <mergeCell ref="D23:D28"/>
    <mergeCell ref="B41:B46"/>
    <mergeCell ref="C41:C46"/>
    <mergeCell ref="D41:D46"/>
    <mergeCell ref="B29:B34"/>
    <mergeCell ref="C29:C34"/>
    <mergeCell ref="D29:D34"/>
    <mergeCell ref="B35:B40"/>
    <mergeCell ref="C35:C40"/>
    <mergeCell ref="D35:D40"/>
    <mergeCell ref="C53:C58"/>
    <mergeCell ref="D53:D56"/>
    <mergeCell ref="B47:B52"/>
    <mergeCell ref="C47:C52"/>
    <mergeCell ref="D47:D52"/>
    <mergeCell ref="B65:B70"/>
    <mergeCell ref="C65:C70"/>
    <mergeCell ref="D65:D70"/>
    <mergeCell ref="B72:B77"/>
    <mergeCell ref="C72:C77"/>
    <mergeCell ref="D72:D77"/>
    <mergeCell ref="B90:B95"/>
    <mergeCell ref="C90:C95"/>
    <mergeCell ref="D90:D95"/>
    <mergeCell ref="B78:B83"/>
    <mergeCell ref="C78:C83"/>
    <mergeCell ref="D78:D83"/>
    <mergeCell ref="B84:B89"/>
    <mergeCell ref="C84:C89"/>
    <mergeCell ref="D84:D89"/>
    <mergeCell ref="C96:C101"/>
    <mergeCell ref="D96:D101"/>
    <mergeCell ref="B102:B107"/>
    <mergeCell ref="C102:C107"/>
    <mergeCell ref="D102:D107"/>
    <mergeCell ref="G29:G34"/>
    <mergeCell ref="S121:T121"/>
    <mergeCell ref="B5:B10"/>
    <mergeCell ref="C5:C10"/>
    <mergeCell ref="D5:D10"/>
    <mergeCell ref="B53:B58"/>
    <mergeCell ref="B59:B64"/>
    <mergeCell ref="B114:D118"/>
    <mergeCell ref="B119:D119"/>
    <mergeCell ref="B120:D120"/>
    <mergeCell ref="B121:D121"/>
    <mergeCell ref="E121:P121"/>
    <mergeCell ref="B108:B113"/>
    <mergeCell ref="C108:C113"/>
    <mergeCell ref="D108:D113"/>
    <mergeCell ref="B96:B101"/>
    <mergeCell ref="I102:I107"/>
    <mergeCell ref="I108:I113"/>
    <mergeCell ref="I29:I34"/>
    <mergeCell ref="I23:I28"/>
    <mergeCell ref="I47:I52"/>
    <mergeCell ref="I53:I58"/>
    <mergeCell ref="I90:I95"/>
    <mergeCell ref="O108:O113"/>
    <mergeCell ref="O35:O40"/>
    <mergeCell ref="O53:O58"/>
    <mergeCell ref="O59:O64"/>
    <mergeCell ref="O72:O77"/>
    <mergeCell ref="O102:O107"/>
  </mergeCells>
  <phoneticPr fontId="1"/>
  <pageMargins left="0.39370078740157483" right="0.19685039370078741" top="0.39370078740157483" bottom="0.39370078740157483" header="0.19685039370078741" footer="0.19685039370078741"/>
  <pageSetup paperSize="9" scale="70" orientation="landscape" horizontalDpi="4294967293" verticalDpi="0" r:id="rId1"/>
  <headerFooter>
    <oddFooter>&amp;C&amp;P/&amp;N&amp;R&amp;D/&amp;T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T114"/>
  <sheetViews>
    <sheetView topLeftCell="B1" zoomScale="90" zoomScaleNormal="90" workbookViewId="0">
      <pane xSplit="2" ySplit="4" topLeftCell="D5" activePane="bottomRight" state="frozen"/>
      <selection activeCell="T89" sqref="T89"/>
      <selection pane="topRight" activeCell="T89" sqref="T89"/>
      <selection pane="bottomLeft" activeCell="T89" sqref="T89"/>
      <selection pane="bottomRight" activeCell="E5" sqref="E5:E9"/>
    </sheetView>
  </sheetViews>
  <sheetFormatPr defaultRowHeight="13.5" x14ac:dyDescent="0.15"/>
  <cols>
    <col min="1" max="1" width="1.25" customWidth="1"/>
    <col min="2" max="2" width="3.125" style="1" customWidth="1"/>
    <col min="3" max="3" width="12.25" customWidth="1"/>
    <col min="4" max="4" width="4.25" style="1" customWidth="1"/>
    <col min="5" max="5" width="18.625" style="66" customWidth="1"/>
    <col min="6" max="6" width="4.375" style="4" customWidth="1"/>
    <col min="7" max="7" width="19.625" style="66" customWidth="1"/>
    <col min="8" max="8" width="4.375" style="110" customWidth="1"/>
    <col min="9" max="9" width="19.625" style="66" customWidth="1"/>
    <col min="10" max="10" width="4.375" style="110" customWidth="1"/>
    <col min="11" max="11" width="19.625" style="66" customWidth="1"/>
    <col min="12" max="12" width="4.375" style="110" customWidth="1"/>
    <col min="13" max="13" width="19.625" style="66" customWidth="1"/>
    <col min="14" max="14" width="4.375" style="110" customWidth="1"/>
    <col min="15" max="15" width="19.625" style="66" customWidth="1"/>
    <col min="16" max="16" width="4.375" style="110" customWidth="1"/>
    <col min="17" max="20" width="7.625" customWidth="1"/>
  </cols>
  <sheetData>
    <row r="1" spans="2:20" ht="9" customHeight="1" x14ac:dyDescent="0.2"/>
    <row r="2" spans="2:20" ht="24" x14ac:dyDescent="0.15">
      <c r="C2" s="487" t="s">
        <v>1085</v>
      </c>
      <c r="D2" s="487"/>
      <c r="E2" s="487"/>
      <c r="F2" s="487"/>
      <c r="G2" s="487"/>
      <c r="H2" s="487"/>
      <c r="I2" s="487"/>
    </row>
    <row r="3" spans="2:20" ht="6" customHeight="1" thickBot="1" x14ac:dyDescent="0.25">
      <c r="C3" s="339"/>
      <c r="D3" s="339"/>
      <c r="E3" s="339"/>
      <c r="F3" s="339"/>
      <c r="G3" s="339"/>
      <c r="H3" s="339"/>
      <c r="I3" s="339"/>
    </row>
    <row r="4" spans="2:20" ht="21" customHeight="1" thickBot="1" x14ac:dyDescent="0.2">
      <c r="B4" s="102"/>
      <c r="C4" s="103" t="s">
        <v>0</v>
      </c>
      <c r="D4" s="103" t="s">
        <v>9</v>
      </c>
      <c r="E4" s="190">
        <v>43309</v>
      </c>
      <c r="F4" s="111"/>
      <c r="G4" s="287">
        <v>43337</v>
      </c>
      <c r="H4" s="113"/>
      <c r="I4" s="287">
        <v>43365</v>
      </c>
      <c r="J4" s="111"/>
      <c r="K4" s="287">
        <v>43379</v>
      </c>
      <c r="L4" s="111"/>
      <c r="M4" s="287">
        <v>43428</v>
      </c>
      <c r="N4" s="114"/>
      <c r="O4" s="287">
        <v>43456</v>
      </c>
      <c r="P4" s="114"/>
      <c r="Q4" s="534" t="s">
        <v>1087</v>
      </c>
      <c r="R4" s="535"/>
      <c r="S4" s="523" t="s">
        <v>558</v>
      </c>
      <c r="T4" s="524"/>
    </row>
    <row r="5" spans="2:20" ht="13.15" customHeight="1" x14ac:dyDescent="0.15">
      <c r="B5" s="568">
        <v>1</v>
      </c>
      <c r="C5" s="571" t="s">
        <v>815</v>
      </c>
      <c r="D5" s="574">
        <v>1</v>
      </c>
      <c r="E5" s="541"/>
      <c r="F5" s="300"/>
      <c r="G5" s="541"/>
      <c r="H5" s="301"/>
      <c r="I5" s="541"/>
      <c r="J5" s="300"/>
      <c r="K5" s="541"/>
      <c r="L5" s="300"/>
      <c r="M5" s="541"/>
      <c r="N5" s="302"/>
      <c r="O5" s="541"/>
      <c r="P5" s="303"/>
      <c r="Q5" s="309"/>
      <c r="R5" s="310"/>
      <c r="S5" s="311"/>
      <c r="T5" s="316"/>
    </row>
    <row r="6" spans="2:20" ht="13.15" customHeight="1" x14ac:dyDescent="0.15">
      <c r="B6" s="569"/>
      <c r="C6" s="572"/>
      <c r="D6" s="575"/>
      <c r="E6" s="542"/>
      <c r="F6" s="304"/>
      <c r="G6" s="542"/>
      <c r="H6" s="305"/>
      <c r="I6" s="542"/>
      <c r="J6" s="304"/>
      <c r="K6" s="542"/>
      <c r="L6" s="304"/>
      <c r="M6" s="542"/>
      <c r="N6" s="306"/>
      <c r="O6" s="542"/>
      <c r="P6" s="307"/>
      <c r="Q6" s="312"/>
      <c r="R6" s="313"/>
      <c r="S6" s="314"/>
      <c r="T6" s="317"/>
    </row>
    <row r="7" spans="2:20" ht="13.15" customHeight="1" x14ac:dyDescent="0.15">
      <c r="B7" s="569"/>
      <c r="C7" s="572"/>
      <c r="D7" s="575"/>
      <c r="E7" s="542"/>
      <c r="F7" s="304"/>
      <c r="G7" s="542"/>
      <c r="H7" s="305"/>
      <c r="I7" s="542"/>
      <c r="J7" s="304"/>
      <c r="K7" s="542"/>
      <c r="L7" s="304"/>
      <c r="M7" s="542"/>
      <c r="N7" s="306"/>
      <c r="O7" s="542"/>
      <c r="P7" s="307"/>
      <c r="Q7" s="312"/>
      <c r="R7" s="313"/>
      <c r="S7" s="314"/>
      <c r="T7" s="317"/>
    </row>
    <row r="8" spans="2:20" ht="13.15" customHeight="1" x14ac:dyDescent="0.15">
      <c r="B8" s="569"/>
      <c r="C8" s="572"/>
      <c r="D8" s="575"/>
      <c r="E8" s="542"/>
      <c r="F8" s="304"/>
      <c r="G8" s="542"/>
      <c r="H8" s="305"/>
      <c r="I8" s="542"/>
      <c r="J8" s="304"/>
      <c r="K8" s="542"/>
      <c r="L8" s="304"/>
      <c r="M8" s="542"/>
      <c r="N8" s="306"/>
      <c r="O8" s="542"/>
      <c r="P8" s="307"/>
      <c r="Q8" s="123">
        <f>COUNTA(E5:E9,G5:G9,I5:I9,K5:K9,M5:M9,O5:O9)</f>
        <v>0</v>
      </c>
      <c r="R8" s="165"/>
      <c r="S8" s="314"/>
      <c r="T8" s="317"/>
    </row>
    <row r="9" spans="2:20" ht="13.15" customHeight="1" thickBot="1" x14ac:dyDescent="0.2">
      <c r="B9" s="570"/>
      <c r="C9" s="573"/>
      <c r="D9" s="576"/>
      <c r="E9" s="543"/>
      <c r="F9" s="227">
        <f>COUNTA(E5:E9)</f>
        <v>0</v>
      </c>
      <c r="G9" s="543"/>
      <c r="H9" s="227">
        <f>COUNTA(G5:G9)</f>
        <v>0</v>
      </c>
      <c r="I9" s="543"/>
      <c r="J9" s="227">
        <f>COUNTA(I5:I9)</f>
        <v>0</v>
      </c>
      <c r="K9" s="543"/>
      <c r="L9" s="227">
        <f>COUNTA(K5:K9)</f>
        <v>0</v>
      </c>
      <c r="M9" s="543"/>
      <c r="N9" s="227">
        <f>COUNTA(M5:M9)</f>
        <v>0</v>
      </c>
      <c r="O9" s="543"/>
      <c r="P9" s="227">
        <f>COUNTA(O5:O9)</f>
        <v>0</v>
      </c>
      <c r="Q9" s="163"/>
      <c r="R9" s="224">
        <f>F9+H9+J9+L9+N9+P9</f>
        <v>0</v>
      </c>
      <c r="S9" s="384"/>
      <c r="T9" s="334">
        <f>R9+'2018 01-06'!T10</f>
        <v>7</v>
      </c>
    </row>
    <row r="10" spans="2:20" ht="13.15" customHeight="1" x14ac:dyDescent="0.15">
      <c r="B10" s="360">
        <v>2</v>
      </c>
      <c r="C10" s="580" t="s">
        <v>1370</v>
      </c>
      <c r="D10" s="362">
        <v>1</v>
      </c>
      <c r="E10" s="330"/>
      <c r="F10" s="132"/>
      <c r="G10" s="330"/>
      <c r="H10" s="132"/>
      <c r="I10" s="330"/>
      <c r="J10" s="132"/>
      <c r="K10" s="379"/>
      <c r="L10" s="132"/>
      <c r="M10" s="330"/>
      <c r="N10" s="132"/>
      <c r="O10" s="330"/>
      <c r="P10" s="132"/>
      <c r="Q10" s="217"/>
      <c r="R10" s="218"/>
      <c r="S10" s="311"/>
      <c r="T10" s="385"/>
    </row>
    <row r="11" spans="2:20" ht="13.15" customHeight="1" x14ac:dyDescent="0.15">
      <c r="B11" s="360"/>
      <c r="C11" s="572"/>
      <c r="D11" s="362"/>
      <c r="E11" s="330"/>
      <c r="F11" s="132"/>
      <c r="G11" s="330"/>
      <c r="H11" s="132"/>
      <c r="I11" s="330"/>
      <c r="J11" s="132"/>
      <c r="K11" s="330"/>
      <c r="L11" s="132"/>
      <c r="M11" s="330"/>
      <c r="N11" s="132"/>
      <c r="O11" s="330"/>
      <c r="P11" s="132"/>
      <c r="Q11" s="123"/>
      <c r="R11" s="165"/>
      <c r="S11" s="314"/>
      <c r="T11" s="386"/>
    </row>
    <row r="12" spans="2:20" ht="13.15" customHeight="1" x14ac:dyDescent="0.15">
      <c r="B12" s="360"/>
      <c r="C12" s="572"/>
      <c r="D12" s="362"/>
      <c r="E12" s="330"/>
      <c r="F12" s="132"/>
      <c r="G12" s="330"/>
      <c r="H12" s="132"/>
      <c r="I12" s="330"/>
      <c r="J12" s="132"/>
      <c r="K12" s="330"/>
      <c r="L12" s="132"/>
      <c r="M12" s="330"/>
      <c r="N12" s="132"/>
      <c r="O12" s="330"/>
      <c r="P12" s="132"/>
      <c r="Q12" s="123"/>
      <c r="R12" s="165"/>
      <c r="S12" s="314"/>
      <c r="T12" s="386"/>
    </row>
    <row r="13" spans="2:20" ht="13.15" customHeight="1" x14ac:dyDescent="0.15">
      <c r="B13" s="360"/>
      <c r="C13" s="572"/>
      <c r="D13" s="362"/>
      <c r="E13" s="330"/>
      <c r="F13" s="132"/>
      <c r="G13" s="330"/>
      <c r="H13" s="132"/>
      <c r="I13" s="330"/>
      <c r="J13" s="132"/>
      <c r="K13" s="330"/>
      <c r="L13" s="132"/>
      <c r="M13" s="330"/>
      <c r="N13" s="132"/>
      <c r="O13" s="330"/>
      <c r="P13" s="132"/>
      <c r="Q13" s="123">
        <f>COUNTA(E10:E14,G10:G14,I10:I14,K10:K14,M10:M14,O10:O14)</f>
        <v>0</v>
      </c>
      <c r="R13" s="165"/>
      <c r="S13" s="314"/>
      <c r="T13" s="386"/>
    </row>
    <row r="14" spans="2:20" ht="13.15" customHeight="1" thickBot="1" x14ac:dyDescent="0.2">
      <c r="B14" s="361"/>
      <c r="C14" s="573"/>
      <c r="D14" s="363"/>
      <c r="E14" s="378"/>
      <c r="F14" s="227"/>
      <c r="G14" s="378"/>
      <c r="H14" s="227"/>
      <c r="I14" s="378"/>
      <c r="J14" s="227"/>
      <c r="K14" s="378"/>
      <c r="L14" s="227"/>
      <c r="M14" s="378"/>
      <c r="N14" s="227"/>
      <c r="O14" s="378"/>
      <c r="P14" s="227"/>
      <c r="Q14" s="163"/>
      <c r="R14" s="224">
        <f>F14+H14+J14+L14+N14+P14</f>
        <v>0</v>
      </c>
      <c r="S14" s="380"/>
      <c r="T14" s="334"/>
    </row>
    <row r="15" spans="2:20" ht="13.15" customHeight="1" x14ac:dyDescent="0.15">
      <c r="B15" s="360">
        <v>3</v>
      </c>
      <c r="C15" s="580" t="s">
        <v>1374</v>
      </c>
      <c r="D15" s="362">
        <v>1</v>
      </c>
      <c r="E15" s="330"/>
      <c r="F15" s="132"/>
      <c r="G15" s="330"/>
      <c r="H15" s="132"/>
      <c r="I15" s="330"/>
      <c r="J15" s="132"/>
      <c r="K15" s="330"/>
      <c r="L15" s="132"/>
      <c r="M15" s="330"/>
      <c r="N15" s="132"/>
      <c r="O15" s="330"/>
      <c r="P15" s="132"/>
      <c r="Q15" s="217"/>
      <c r="R15" s="218"/>
      <c r="S15" s="311"/>
      <c r="T15" s="385"/>
    </row>
    <row r="16" spans="2:20" ht="13.15" customHeight="1" x14ac:dyDescent="0.15">
      <c r="B16" s="360"/>
      <c r="C16" s="572"/>
      <c r="D16" s="362"/>
      <c r="E16" s="330"/>
      <c r="F16" s="132"/>
      <c r="G16" s="330"/>
      <c r="H16" s="132"/>
      <c r="I16" s="330"/>
      <c r="J16" s="132"/>
      <c r="K16" s="330"/>
      <c r="L16" s="132"/>
      <c r="M16" s="330"/>
      <c r="N16" s="132"/>
      <c r="O16" s="330"/>
      <c r="P16" s="132"/>
      <c r="Q16" s="123"/>
      <c r="R16" s="165"/>
      <c r="S16" s="314"/>
      <c r="T16" s="386"/>
    </row>
    <row r="17" spans="2:20" ht="13.15" customHeight="1" x14ac:dyDescent="0.15">
      <c r="B17" s="360"/>
      <c r="C17" s="572"/>
      <c r="D17" s="362"/>
      <c r="E17" s="330"/>
      <c r="F17" s="132"/>
      <c r="G17" s="330"/>
      <c r="H17" s="132"/>
      <c r="I17" s="330"/>
      <c r="J17" s="132"/>
      <c r="K17" s="330"/>
      <c r="L17" s="132"/>
      <c r="M17" s="330"/>
      <c r="N17" s="132"/>
      <c r="O17" s="330"/>
      <c r="P17" s="132"/>
      <c r="Q17" s="123"/>
      <c r="R17" s="165"/>
      <c r="S17" s="314"/>
      <c r="T17" s="386"/>
    </row>
    <row r="18" spans="2:20" ht="13.15" customHeight="1" x14ac:dyDescent="0.15">
      <c r="B18" s="360"/>
      <c r="C18" s="572"/>
      <c r="D18" s="362"/>
      <c r="E18" s="330"/>
      <c r="F18" s="132"/>
      <c r="G18" s="330"/>
      <c r="H18" s="132"/>
      <c r="I18" s="330"/>
      <c r="J18" s="132"/>
      <c r="K18" s="330"/>
      <c r="L18" s="132"/>
      <c r="M18" s="330"/>
      <c r="N18" s="132"/>
      <c r="O18" s="330"/>
      <c r="P18" s="132"/>
      <c r="Q18" s="123">
        <f>COUNTA(E15:E19,G15:G19,I15:I19,K15:K19,M15:M19,O15:O19)</f>
        <v>0</v>
      </c>
      <c r="R18" s="165"/>
      <c r="S18" s="314"/>
      <c r="T18" s="386"/>
    </row>
    <row r="19" spans="2:20" ht="13.15" customHeight="1" thickBot="1" x14ac:dyDescent="0.2">
      <c r="B19" s="360"/>
      <c r="C19" s="573"/>
      <c r="D19" s="362"/>
      <c r="E19" s="330"/>
      <c r="F19" s="132"/>
      <c r="G19" s="330"/>
      <c r="H19" s="132"/>
      <c r="I19" s="330"/>
      <c r="J19" s="132"/>
      <c r="K19" s="378"/>
      <c r="L19" s="132"/>
      <c r="M19" s="330"/>
      <c r="N19" s="132"/>
      <c r="O19" s="330"/>
      <c r="P19" s="132"/>
      <c r="Q19" s="163"/>
      <c r="R19" s="224">
        <f>F19+H19+J19+L19+N19+P19</f>
        <v>0</v>
      </c>
      <c r="S19" s="308"/>
      <c r="T19" s="334"/>
    </row>
    <row r="20" spans="2:20" ht="13.15" customHeight="1" x14ac:dyDescent="0.15">
      <c r="B20" s="529">
        <v>4</v>
      </c>
      <c r="C20" s="533" t="s">
        <v>5</v>
      </c>
      <c r="D20" s="544">
        <v>1</v>
      </c>
      <c r="E20" s="209" t="s">
        <v>1096</v>
      </c>
      <c r="F20" s="210"/>
      <c r="G20" s="211" t="s">
        <v>1166</v>
      </c>
      <c r="H20" s="212"/>
      <c r="I20" s="213" t="s">
        <v>1214</v>
      </c>
      <c r="J20" s="214"/>
      <c r="K20" s="541"/>
      <c r="L20" s="215"/>
      <c r="M20" s="78" t="s">
        <v>1296</v>
      </c>
      <c r="N20" s="216"/>
      <c r="O20" s="213" t="s">
        <v>1352</v>
      </c>
      <c r="P20" s="216"/>
      <c r="Q20" s="217"/>
      <c r="R20" s="218"/>
      <c r="S20" s="217"/>
      <c r="T20" s="219"/>
    </row>
    <row r="21" spans="2:20" ht="13.15" customHeight="1" x14ac:dyDescent="0.15">
      <c r="B21" s="499"/>
      <c r="C21" s="526"/>
      <c r="D21" s="545"/>
      <c r="E21" s="115" t="s">
        <v>1097</v>
      </c>
      <c r="F21" s="116"/>
      <c r="G21" s="117" t="s">
        <v>1167</v>
      </c>
      <c r="H21" s="118"/>
      <c r="I21" s="119" t="s">
        <v>1215</v>
      </c>
      <c r="J21" s="120"/>
      <c r="K21" s="542"/>
      <c r="L21" s="27"/>
      <c r="M21" s="67" t="s">
        <v>1297</v>
      </c>
      <c r="N21" s="121"/>
      <c r="O21" s="119" t="s">
        <v>1353</v>
      </c>
      <c r="P21" s="121"/>
      <c r="Q21" s="123"/>
      <c r="R21" s="165"/>
      <c r="S21" s="123"/>
      <c r="T21" s="169"/>
    </row>
    <row r="22" spans="2:20" ht="13.15" customHeight="1" x14ac:dyDescent="0.15">
      <c r="B22" s="499"/>
      <c r="C22" s="526"/>
      <c r="D22" s="545"/>
      <c r="E22" s="115" t="s">
        <v>1098</v>
      </c>
      <c r="F22" s="116"/>
      <c r="G22" s="117" t="s">
        <v>1168</v>
      </c>
      <c r="H22" s="118"/>
      <c r="I22" s="119" t="s">
        <v>1216</v>
      </c>
      <c r="J22" s="120"/>
      <c r="K22" s="542"/>
      <c r="L22" s="27"/>
      <c r="M22" s="67" t="s">
        <v>1298</v>
      </c>
      <c r="N22" s="121"/>
      <c r="O22" s="119" t="s">
        <v>1354</v>
      </c>
      <c r="P22" s="121"/>
      <c r="Q22" s="123"/>
      <c r="R22" s="165"/>
      <c r="S22" s="123"/>
      <c r="T22" s="169"/>
    </row>
    <row r="23" spans="2:20" ht="13.15" customHeight="1" x14ac:dyDescent="0.15">
      <c r="B23" s="499"/>
      <c r="C23" s="526"/>
      <c r="D23" s="545"/>
      <c r="E23" s="115" t="s">
        <v>1099</v>
      </c>
      <c r="F23" s="116"/>
      <c r="G23" s="117"/>
      <c r="H23" s="118"/>
      <c r="I23" s="119" t="s">
        <v>1217</v>
      </c>
      <c r="J23" s="120"/>
      <c r="K23" s="542"/>
      <c r="L23" s="27"/>
      <c r="M23" s="67"/>
      <c r="N23" s="121"/>
      <c r="O23" s="119"/>
      <c r="P23" s="121"/>
      <c r="Q23" s="123">
        <f>COUNTA(E20:E24,G20:G24,I20:I24,K20:K24,M20:M24,O20:O24)</f>
        <v>17</v>
      </c>
      <c r="R23" s="165"/>
      <c r="S23" s="123"/>
      <c r="T23" s="169"/>
    </row>
    <row r="24" spans="2:20" ht="13.15" customHeight="1" thickBot="1" x14ac:dyDescent="0.2">
      <c r="B24" s="525"/>
      <c r="C24" s="527"/>
      <c r="D24" s="546"/>
      <c r="E24" s="220"/>
      <c r="F24" s="221">
        <f>COUNTA(E20:E24)</f>
        <v>4</v>
      </c>
      <c r="G24" s="222"/>
      <c r="H24" s="221">
        <f>COUNTA(G20:G24)</f>
        <v>3</v>
      </c>
      <c r="I24" s="223"/>
      <c r="J24" s="221">
        <f>COUNTA(I20:I24)</f>
        <v>4</v>
      </c>
      <c r="K24" s="543"/>
      <c r="L24" s="221">
        <f>COUNTA(K20:K24)</f>
        <v>0</v>
      </c>
      <c r="M24" s="71"/>
      <c r="N24" s="221">
        <f>COUNTA(M20:M24)</f>
        <v>3</v>
      </c>
      <c r="O24" s="223"/>
      <c r="P24" s="221">
        <f>COUNTA(O20:O24)</f>
        <v>3</v>
      </c>
      <c r="Q24" s="163"/>
      <c r="R24" s="224">
        <f>F24+H24+J24+L24+N24+P24</f>
        <v>17</v>
      </c>
      <c r="S24" s="163"/>
      <c r="T24" s="352">
        <f>R24+'2018 01-06'!T16</f>
        <v>105</v>
      </c>
    </row>
    <row r="25" spans="2:20" ht="13.15" customHeight="1" x14ac:dyDescent="0.15">
      <c r="B25" s="529">
        <v>5</v>
      </c>
      <c r="C25" s="533" t="s">
        <v>2</v>
      </c>
      <c r="D25" s="544">
        <v>1</v>
      </c>
      <c r="E25" s="209" t="s">
        <v>1111</v>
      </c>
      <c r="F25" s="210"/>
      <c r="G25" s="211" t="s">
        <v>1148</v>
      </c>
      <c r="H25" s="212"/>
      <c r="I25" s="78" t="s">
        <v>1218</v>
      </c>
      <c r="J25" s="215"/>
      <c r="K25" s="115" t="s">
        <v>1279</v>
      </c>
      <c r="L25" s="214"/>
      <c r="M25" s="115" t="s">
        <v>1283</v>
      </c>
      <c r="N25" s="216"/>
      <c r="O25" s="213" t="s">
        <v>1366</v>
      </c>
      <c r="P25" s="216"/>
      <c r="Q25" s="217"/>
      <c r="R25" s="218"/>
      <c r="S25" s="217"/>
      <c r="T25" s="219"/>
    </row>
    <row r="26" spans="2:20" ht="13.15" customHeight="1" x14ac:dyDescent="0.15">
      <c r="B26" s="499"/>
      <c r="C26" s="526"/>
      <c r="D26" s="545"/>
      <c r="E26" s="115" t="s">
        <v>1112</v>
      </c>
      <c r="F26" s="116"/>
      <c r="G26" s="117" t="s">
        <v>1149</v>
      </c>
      <c r="H26" s="118"/>
      <c r="I26" s="67" t="s">
        <v>1232</v>
      </c>
      <c r="J26" s="27"/>
      <c r="K26" s="115" t="s">
        <v>1245</v>
      </c>
      <c r="L26" s="120"/>
      <c r="M26" s="115" t="s">
        <v>1284</v>
      </c>
      <c r="N26" s="121"/>
      <c r="O26" s="119" t="s">
        <v>1367</v>
      </c>
      <c r="P26" s="121"/>
      <c r="Q26" s="123"/>
      <c r="R26" s="165"/>
      <c r="S26" s="123"/>
      <c r="T26" s="169"/>
    </row>
    <row r="27" spans="2:20" ht="13.15" customHeight="1" x14ac:dyDescent="0.15">
      <c r="B27" s="499"/>
      <c r="C27" s="526"/>
      <c r="D27" s="545"/>
      <c r="E27" s="115" t="s">
        <v>1113</v>
      </c>
      <c r="F27" s="116"/>
      <c r="G27" s="117" t="s">
        <v>1150</v>
      </c>
      <c r="H27" s="118"/>
      <c r="I27" s="67" t="s">
        <v>1220</v>
      </c>
      <c r="J27" s="27"/>
      <c r="K27" s="115" t="s">
        <v>1246</v>
      </c>
      <c r="L27" s="120"/>
      <c r="M27" s="115" t="s">
        <v>1285</v>
      </c>
      <c r="N27" s="121"/>
      <c r="O27" s="119" t="s">
        <v>1368</v>
      </c>
      <c r="P27" s="121"/>
      <c r="Q27" s="123"/>
      <c r="R27" s="165"/>
      <c r="S27" s="123"/>
      <c r="T27" s="169"/>
    </row>
    <row r="28" spans="2:20" ht="13.15" customHeight="1" x14ac:dyDescent="0.15">
      <c r="B28" s="499"/>
      <c r="C28" s="526"/>
      <c r="D28" s="545"/>
      <c r="E28" s="115" t="s">
        <v>1114</v>
      </c>
      <c r="F28" s="116"/>
      <c r="G28" s="117"/>
      <c r="H28" s="118"/>
      <c r="I28" s="67" t="s">
        <v>1219</v>
      </c>
      <c r="J28" s="27"/>
      <c r="K28" s="115" t="s">
        <v>1247</v>
      </c>
      <c r="L28" s="120"/>
      <c r="M28" s="115"/>
      <c r="N28" s="121"/>
      <c r="O28" s="119"/>
      <c r="P28" s="121"/>
      <c r="Q28" s="123">
        <f>COUNTA(E25:E29,G25:G29,I25:I29,K25:K29,M25:M29,O25:O29)</f>
        <v>21</v>
      </c>
      <c r="R28" s="165"/>
      <c r="S28" s="123"/>
      <c r="T28" s="169"/>
    </row>
    <row r="29" spans="2:20" ht="13.15" customHeight="1" thickBot="1" x14ac:dyDescent="0.2">
      <c r="B29" s="525"/>
      <c r="C29" s="527"/>
      <c r="D29" s="546"/>
      <c r="E29" s="220"/>
      <c r="F29" s="221">
        <f>COUNTA(E25:E29)</f>
        <v>4</v>
      </c>
      <c r="G29" s="222"/>
      <c r="H29" s="221">
        <f>COUNTA(G25:G29)</f>
        <v>3</v>
      </c>
      <c r="I29" s="71"/>
      <c r="J29" s="221">
        <f>COUNTA(I25:I29)</f>
        <v>4</v>
      </c>
      <c r="K29" s="68"/>
      <c r="L29" s="221">
        <f>COUNTA(K25:K29)</f>
        <v>4</v>
      </c>
      <c r="M29" s="223"/>
      <c r="N29" s="221">
        <f>COUNTA(M25:M29)</f>
        <v>3</v>
      </c>
      <c r="O29" s="223"/>
      <c r="P29" s="221">
        <f>COUNTA(O25:O29)</f>
        <v>3</v>
      </c>
      <c r="Q29" s="163"/>
      <c r="R29" s="224">
        <f>F29+H29+J29+L29+N29+P29</f>
        <v>21</v>
      </c>
      <c r="S29" s="163"/>
      <c r="T29" s="352">
        <f>R29+'2018 01-06'!T22</f>
        <v>118</v>
      </c>
    </row>
    <row r="30" spans="2:20" ht="13.15" customHeight="1" x14ac:dyDescent="0.15">
      <c r="B30" s="499">
        <v>6</v>
      </c>
      <c r="C30" s="526" t="s">
        <v>1</v>
      </c>
      <c r="D30" s="545">
        <v>1</v>
      </c>
      <c r="E30" s="115" t="s">
        <v>1092</v>
      </c>
      <c r="F30" s="116"/>
      <c r="G30" s="230" t="s">
        <v>1157</v>
      </c>
      <c r="H30" s="118"/>
      <c r="I30" s="72" t="s">
        <v>1186</v>
      </c>
      <c r="J30" s="127"/>
      <c r="K30" s="541"/>
      <c r="L30" s="27"/>
      <c r="M30" s="124" t="s">
        <v>1308</v>
      </c>
      <c r="N30" s="125"/>
      <c r="O30" s="541"/>
      <c r="P30" s="125"/>
      <c r="Q30" s="122"/>
      <c r="R30" s="164"/>
      <c r="S30" s="122"/>
      <c r="T30" s="168"/>
    </row>
    <row r="31" spans="2:20" ht="13.15" customHeight="1" x14ac:dyDescent="0.15">
      <c r="B31" s="499"/>
      <c r="C31" s="526"/>
      <c r="D31" s="545"/>
      <c r="E31" s="115" t="s">
        <v>1093</v>
      </c>
      <c r="F31" s="116"/>
      <c r="G31" s="141" t="s">
        <v>1158</v>
      </c>
      <c r="H31" s="118"/>
      <c r="I31" s="73" t="s">
        <v>1187</v>
      </c>
      <c r="J31" s="127"/>
      <c r="K31" s="542"/>
      <c r="L31" s="27"/>
      <c r="M31" s="124" t="s">
        <v>1309</v>
      </c>
      <c r="N31" s="125"/>
      <c r="O31" s="542"/>
      <c r="P31" s="125"/>
      <c r="Q31" s="123"/>
      <c r="R31" s="165"/>
      <c r="S31" s="123"/>
      <c r="T31" s="169"/>
    </row>
    <row r="32" spans="2:20" ht="13.15" customHeight="1" x14ac:dyDescent="0.15">
      <c r="B32" s="499"/>
      <c r="C32" s="526"/>
      <c r="D32" s="545"/>
      <c r="E32" s="115" t="s">
        <v>1094</v>
      </c>
      <c r="F32" s="116"/>
      <c r="G32" s="141" t="s">
        <v>1159</v>
      </c>
      <c r="H32" s="118"/>
      <c r="I32" s="73" t="s">
        <v>1188</v>
      </c>
      <c r="J32" s="127"/>
      <c r="K32" s="542"/>
      <c r="L32" s="27"/>
      <c r="M32" s="124" t="s">
        <v>1310</v>
      </c>
      <c r="N32" s="125"/>
      <c r="O32" s="542"/>
      <c r="P32" s="125"/>
      <c r="Q32" s="123"/>
      <c r="R32" s="165"/>
      <c r="S32" s="123"/>
      <c r="T32" s="169"/>
    </row>
    <row r="33" spans="2:20" ht="13.15" customHeight="1" x14ac:dyDescent="0.15">
      <c r="B33" s="499"/>
      <c r="C33" s="526"/>
      <c r="D33" s="545"/>
      <c r="E33" s="115" t="s">
        <v>1095</v>
      </c>
      <c r="F33" s="116"/>
      <c r="G33" s="141"/>
      <c r="H33" s="118"/>
      <c r="I33" s="73" t="s">
        <v>1189</v>
      </c>
      <c r="J33" s="127"/>
      <c r="K33" s="542"/>
      <c r="L33" s="27"/>
      <c r="M33" s="124"/>
      <c r="N33" s="125"/>
      <c r="O33" s="542"/>
      <c r="P33" s="125"/>
      <c r="Q33" s="123">
        <f>COUNTA(E30:E34,G30:G34,I30:I34,K30:K34,M30:M34,O30:O34)</f>
        <v>14</v>
      </c>
      <c r="R33" s="165"/>
      <c r="S33" s="123"/>
      <c r="T33" s="169"/>
    </row>
    <row r="34" spans="2:20" ht="13.15" customHeight="1" thickBot="1" x14ac:dyDescent="0.2">
      <c r="B34" s="525"/>
      <c r="C34" s="527"/>
      <c r="D34" s="546"/>
      <c r="E34" s="220"/>
      <c r="F34" s="221">
        <f>COUNTA(E30:E34)</f>
        <v>4</v>
      </c>
      <c r="G34" s="320"/>
      <c r="H34" s="221">
        <f>COUNTA(G30:G34)</f>
        <v>3</v>
      </c>
      <c r="I34" s="74"/>
      <c r="J34" s="221">
        <f>COUNTA(I30:I34)</f>
        <v>4</v>
      </c>
      <c r="K34" s="543"/>
      <c r="L34" s="221">
        <f>COUNTA(K30:K34)</f>
        <v>0</v>
      </c>
      <c r="M34" s="223"/>
      <c r="N34" s="221">
        <f>COUNTA(M30:M34)</f>
        <v>3</v>
      </c>
      <c r="O34" s="543"/>
      <c r="P34" s="221">
        <f>COUNTA(O30:O34)</f>
        <v>0</v>
      </c>
      <c r="Q34" s="163"/>
      <c r="R34" s="224">
        <f>F34+H34+J34+L34+N34+P34</f>
        <v>14</v>
      </c>
      <c r="S34" s="163"/>
      <c r="T34" s="352">
        <f>R34+'2018 01-06'!T28</f>
        <v>80</v>
      </c>
    </row>
    <row r="35" spans="2:20" ht="13.15" customHeight="1" x14ac:dyDescent="0.15">
      <c r="B35" s="499">
        <v>7</v>
      </c>
      <c r="C35" s="526" t="s">
        <v>13</v>
      </c>
      <c r="D35" s="545">
        <v>1</v>
      </c>
      <c r="E35" s="124" t="s">
        <v>1126</v>
      </c>
      <c r="F35" s="129"/>
      <c r="G35" s="72" t="s">
        <v>1142</v>
      </c>
      <c r="H35" s="27"/>
      <c r="I35" s="72" t="s">
        <v>1198</v>
      </c>
      <c r="J35" s="27"/>
      <c r="K35" s="541"/>
      <c r="L35" s="27"/>
      <c r="M35" s="78" t="s">
        <v>1280</v>
      </c>
      <c r="N35" s="128"/>
      <c r="O35" s="78" t="s">
        <v>1349</v>
      </c>
      <c r="P35" s="128"/>
      <c r="Q35" s="122"/>
      <c r="R35" s="164"/>
      <c r="S35" s="122"/>
      <c r="T35" s="168"/>
    </row>
    <row r="36" spans="2:20" ht="13.15" customHeight="1" x14ac:dyDescent="0.15">
      <c r="B36" s="499"/>
      <c r="C36" s="526"/>
      <c r="D36" s="545"/>
      <c r="E36" s="124" t="s">
        <v>1127</v>
      </c>
      <c r="F36" s="129"/>
      <c r="G36" s="73" t="s">
        <v>1143</v>
      </c>
      <c r="H36" s="27"/>
      <c r="I36" s="73" t="s">
        <v>1199</v>
      </c>
      <c r="J36" s="27"/>
      <c r="K36" s="542"/>
      <c r="L36" s="27"/>
      <c r="M36" s="67" t="s">
        <v>1281</v>
      </c>
      <c r="N36" s="128"/>
      <c r="O36" s="67" t="s">
        <v>1350</v>
      </c>
      <c r="P36" s="128"/>
      <c r="Q36" s="123"/>
      <c r="R36" s="165"/>
      <c r="S36" s="123"/>
      <c r="T36" s="169"/>
    </row>
    <row r="37" spans="2:20" ht="13.15" customHeight="1" x14ac:dyDescent="0.15">
      <c r="B37" s="499"/>
      <c r="C37" s="526"/>
      <c r="D37" s="545"/>
      <c r="E37" s="124" t="s">
        <v>1128</v>
      </c>
      <c r="F37" s="129"/>
      <c r="G37" s="73" t="s">
        <v>1144</v>
      </c>
      <c r="H37" s="27"/>
      <c r="I37" s="73" t="s">
        <v>1200</v>
      </c>
      <c r="J37" s="27"/>
      <c r="K37" s="542"/>
      <c r="L37" s="27"/>
      <c r="M37" s="67" t="s">
        <v>1282</v>
      </c>
      <c r="N37" s="128"/>
      <c r="O37" s="67" t="s">
        <v>1351</v>
      </c>
      <c r="P37" s="128"/>
      <c r="Q37" s="123"/>
      <c r="R37" s="165"/>
      <c r="S37" s="123"/>
      <c r="T37" s="169"/>
    </row>
    <row r="38" spans="2:20" ht="13.15" customHeight="1" x14ac:dyDescent="0.15">
      <c r="B38" s="499"/>
      <c r="C38" s="526"/>
      <c r="D38" s="545"/>
      <c r="E38" s="124" t="s">
        <v>1129</v>
      </c>
      <c r="F38" s="129"/>
      <c r="G38" s="73"/>
      <c r="H38" s="27"/>
      <c r="I38" s="73" t="s">
        <v>1201</v>
      </c>
      <c r="J38" s="27"/>
      <c r="K38" s="542"/>
      <c r="L38" s="27"/>
      <c r="M38" s="67"/>
      <c r="N38" s="128"/>
      <c r="O38" s="67"/>
      <c r="P38" s="128"/>
      <c r="Q38" s="123">
        <f>COUNTA(E35:E39,G35:G39,I35:I39,K35:K39,M35:M39,O35:O39)</f>
        <v>17</v>
      </c>
      <c r="R38" s="165"/>
      <c r="S38" s="123"/>
      <c r="T38" s="169"/>
    </row>
    <row r="39" spans="2:20" ht="13.15" customHeight="1" thickBot="1" x14ac:dyDescent="0.2">
      <c r="B39" s="525"/>
      <c r="C39" s="527"/>
      <c r="D39" s="546"/>
      <c r="E39" s="68"/>
      <c r="F39" s="221">
        <f>COUNTA(E35:E39)</f>
        <v>4</v>
      </c>
      <c r="G39" s="74"/>
      <c r="H39" s="221">
        <f>COUNTA(G35:G39)</f>
        <v>3</v>
      </c>
      <c r="I39" s="74"/>
      <c r="J39" s="221">
        <f>COUNTA(I35:I39)</f>
        <v>4</v>
      </c>
      <c r="K39" s="543"/>
      <c r="L39" s="221">
        <f>COUNTA(K35:K39)</f>
        <v>0</v>
      </c>
      <c r="M39" s="71"/>
      <c r="N39" s="221">
        <f>COUNTA(M35:M39)</f>
        <v>3</v>
      </c>
      <c r="O39" s="71"/>
      <c r="P39" s="221">
        <f>COUNTA(O35:O39)</f>
        <v>3</v>
      </c>
      <c r="Q39" s="163"/>
      <c r="R39" s="224">
        <f>F39+H39+J39+L39+N39+P39</f>
        <v>17</v>
      </c>
      <c r="S39" s="163"/>
      <c r="T39" s="352">
        <f>R39+'2018 01-06'!T34</f>
        <v>67</v>
      </c>
    </row>
    <row r="40" spans="2:20" ht="13.15" customHeight="1" x14ac:dyDescent="0.15">
      <c r="B40" s="499">
        <v>8</v>
      </c>
      <c r="C40" s="526" t="s">
        <v>8</v>
      </c>
      <c r="D40" s="545">
        <v>1</v>
      </c>
      <c r="E40" s="541"/>
      <c r="F40" s="116"/>
      <c r="G40" s="541"/>
      <c r="H40" s="131"/>
      <c r="I40" s="541"/>
      <c r="J40" s="27"/>
      <c r="K40" s="72" t="s">
        <v>1275</v>
      </c>
      <c r="L40" s="27"/>
      <c r="M40" s="72" t="s">
        <v>1319</v>
      </c>
      <c r="N40" s="125"/>
      <c r="O40" s="72" t="s">
        <v>1357</v>
      </c>
      <c r="P40" s="125"/>
      <c r="Q40" s="122"/>
      <c r="R40" s="164"/>
      <c r="S40" s="122"/>
      <c r="T40" s="168"/>
    </row>
    <row r="41" spans="2:20" ht="13.15" customHeight="1" x14ac:dyDescent="0.15">
      <c r="B41" s="499"/>
      <c r="C41" s="526"/>
      <c r="D41" s="545"/>
      <c r="E41" s="542"/>
      <c r="F41" s="116"/>
      <c r="G41" s="542"/>
      <c r="H41" s="131"/>
      <c r="I41" s="542"/>
      <c r="J41" s="27"/>
      <c r="K41" s="73" t="s">
        <v>1276</v>
      </c>
      <c r="L41" s="27"/>
      <c r="M41" s="73" t="s">
        <v>1320</v>
      </c>
      <c r="N41" s="125"/>
      <c r="O41" s="73" t="s">
        <v>1358</v>
      </c>
      <c r="P41" s="125"/>
      <c r="Q41" s="123"/>
      <c r="R41" s="165"/>
      <c r="S41" s="123"/>
      <c r="T41" s="169"/>
    </row>
    <row r="42" spans="2:20" ht="13.15" customHeight="1" x14ac:dyDescent="0.15">
      <c r="B42" s="499"/>
      <c r="C42" s="526"/>
      <c r="D42" s="545"/>
      <c r="E42" s="542"/>
      <c r="F42" s="116"/>
      <c r="G42" s="542"/>
      <c r="H42" s="131"/>
      <c r="I42" s="542"/>
      <c r="J42" s="27"/>
      <c r="K42" s="73" t="s">
        <v>1277</v>
      </c>
      <c r="L42" s="27"/>
      <c r="M42" s="73" t="s">
        <v>1321</v>
      </c>
      <c r="N42" s="125"/>
      <c r="O42" s="73" t="s">
        <v>1359</v>
      </c>
      <c r="P42" s="125"/>
      <c r="Q42" s="123"/>
      <c r="R42" s="165"/>
      <c r="S42" s="123"/>
      <c r="T42" s="169"/>
    </row>
    <row r="43" spans="2:20" ht="13.15" customHeight="1" x14ac:dyDescent="0.15">
      <c r="B43" s="499"/>
      <c r="C43" s="526"/>
      <c r="D43" s="545"/>
      <c r="E43" s="542"/>
      <c r="F43" s="132"/>
      <c r="G43" s="542"/>
      <c r="H43" s="131"/>
      <c r="I43" s="542"/>
      <c r="J43" s="27"/>
      <c r="K43" s="73" t="s">
        <v>1278</v>
      </c>
      <c r="L43" s="27"/>
      <c r="M43" s="73"/>
      <c r="N43" s="125"/>
      <c r="O43" s="73"/>
      <c r="P43" s="125"/>
      <c r="Q43" s="123">
        <f>COUNTA(E40:E44,G40:G44,I40:I44,K40:K44,M40:M44,O40:O44)</f>
        <v>10</v>
      </c>
      <c r="R43" s="165"/>
      <c r="S43" s="123"/>
      <c r="T43" s="169"/>
    </row>
    <row r="44" spans="2:20" ht="13.15" customHeight="1" thickBot="1" x14ac:dyDescent="0.2">
      <c r="B44" s="525"/>
      <c r="C44" s="527"/>
      <c r="D44" s="546"/>
      <c r="E44" s="543"/>
      <c r="F44" s="227">
        <f>COUNTA(E40:E44)</f>
        <v>0</v>
      </c>
      <c r="G44" s="543"/>
      <c r="H44" s="221">
        <f>COUNTA(G40:G44)</f>
        <v>0</v>
      </c>
      <c r="I44" s="543"/>
      <c r="J44" s="221">
        <f>COUNTA(I40:I44)</f>
        <v>0</v>
      </c>
      <c r="K44" s="74"/>
      <c r="L44" s="221">
        <f>COUNTA(K40:K44)</f>
        <v>4</v>
      </c>
      <c r="M44" s="74"/>
      <c r="N44" s="221">
        <f>COUNTA(M40:M44)</f>
        <v>3</v>
      </c>
      <c r="O44" s="74"/>
      <c r="P44" s="221">
        <f>COUNTA(O40:O44)</f>
        <v>3</v>
      </c>
      <c r="Q44" s="163"/>
      <c r="R44" s="224">
        <f>F44+H44+J44+L44+N44+P44</f>
        <v>10</v>
      </c>
      <c r="S44" s="163"/>
      <c r="T44" s="352">
        <f>R44+'2018 01-06'!T40</f>
        <v>55</v>
      </c>
    </row>
    <row r="45" spans="2:20" ht="13.15" customHeight="1" x14ac:dyDescent="0.15">
      <c r="B45" s="499">
        <v>9</v>
      </c>
      <c r="C45" s="526" t="s">
        <v>7</v>
      </c>
      <c r="D45" s="545">
        <v>2</v>
      </c>
      <c r="E45" s="72" t="s">
        <v>1138</v>
      </c>
      <c r="F45" s="226"/>
      <c r="G45" s="230" t="s">
        <v>1179</v>
      </c>
      <c r="H45" s="136"/>
      <c r="I45" s="541"/>
      <c r="J45" s="137"/>
      <c r="K45" s="72" t="s">
        <v>1264</v>
      </c>
      <c r="L45" s="138"/>
      <c r="M45" s="541"/>
      <c r="N45" s="125"/>
      <c r="O45" s="230" t="s">
        <v>1334</v>
      </c>
      <c r="P45" s="125"/>
      <c r="Q45" s="122"/>
      <c r="R45" s="164"/>
      <c r="S45" s="122"/>
      <c r="T45" s="168"/>
    </row>
    <row r="46" spans="2:20" ht="13.15" customHeight="1" x14ac:dyDescent="0.15">
      <c r="B46" s="499"/>
      <c r="C46" s="526"/>
      <c r="D46" s="545"/>
      <c r="E46" s="73" t="s">
        <v>1139</v>
      </c>
      <c r="F46" s="134"/>
      <c r="G46" s="141" t="s">
        <v>1180</v>
      </c>
      <c r="H46" s="136"/>
      <c r="I46" s="542"/>
      <c r="J46" s="137"/>
      <c r="K46" s="73" t="s">
        <v>1265</v>
      </c>
      <c r="L46" s="138"/>
      <c r="M46" s="542"/>
      <c r="N46" s="125"/>
      <c r="O46" s="141" t="s">
        <v>1335</v>
      </c>
      <c r="P46" s="125"/>
      <c r="Q46" s="123"/>
      <c r="R46" s="165"/>
      <c r="S46" s="123"/>
      <c r="T46" s="169"/>
    </row>
    <row r="47" spans="2:20" ht="13.15" customHeight="1" x14ac:dyDescent="0.15">
      <c r="B47" s="499"/>
      <c r="C47" s="526"/>
      <c r="D47" s="545"/>
      <c r="E47" s="73" t="s">
        <v>1140</v>
      </c>
      <c r="F47" s="134"/>
      <c r="G47" s="141" t="s">
        <v>1181</v>
      </c>
      <c r="H47" s="136"/>
      <c r="I47" s="542"/>
      <c r="J47" s="137"/>
      <c r="K47" s="73" t="s">
        <v>1266</v>
      </c>
      <c r="L47" s="138"/>
      <c r="M47" s="542"/>
      <c r="N47" s="125"/>
      <c r="O47" s="141" t="s">
        <v>1336</v>
      </c>
      <c r="P47" s="125"/>
      <c r="Q47" s="123"/>
      <c r="R47" s="165"/>
      <c r="S47" s="123"/>
      <c r="T47" s="169"/>
    </row>
    <row r="48" spans="2:20" ht="13.15" customHeight="1" x14ac:dyDescent="0.15">
      <c r="B48" s="499"/>
      <c r="C48" s="526"/>
      <c r="D48" s="545"/>
      <c r="E48" s="73" t="s">
        <v>1141</v>
      </c>
      <c r="F48" s="139"/>
      <c r="G48" s="141"/>
      <c r="H48" s="136"/>
      <c r="I48" s="542"/>
      <c r="J48" s="137"/>
      <c r="K48" s="73" t="s">
        <v>1267</v>
      </c>
      <c r="L48" s="138"/>
      <c r="M48" s="542"/>
      <c r="N48" s="125"/>
      <c r="O48" s="141"/>
      <c r="P48" s="125"/>
      <c r="Q48" s="123">
        <f>COUNTA(E45:E49,G45:G49,I45:I49,K45:K49,M45:M49,O45:O49)</f>
        <v>14</v>
      </c>
      <c r="R48" s="165"/>
      <c r="S48" s="123"/>
      <c r="T48" s="169"/>
    </row>
    <row r="49" spans="2:20" ht="13.15" customHeight="1" thickBot="1" x14ac:dyDescent="0.2">
      <c r="B49" s="525"/>
      <c r="C49" s="527"/>
      <c r="D49" s="546"/>
      <c r="E49" s="74"/>
      <c r="F49" s="221">
        <f>COUNTA(E45:E49)</f>
        <v>4</v>
      </c>
      <c r="G49" s="320"/>
      <c r="H49" s="221">
        <f>COUNTA(G45:G49)</f>
        <v>3</v>
      </c>
      <c r="I49" s="543"/>
      <c r="J49" s="221">
        <f>COUNTA(I45:I49)</f>
        <v>0</v>
      </c>
      <c r="K49" s="74"/>
      <c r="L49" s="221">
        <f>COUNTA(K45:K49)</f>
        <v>4</v>
      </c>
      <c r="M49" s="543"/>
      <c r="N49" s="221">
        <f>COUNTA(M45:M49)</f>
        <v>0</v>
      </c>
      <c r="O49" s="320"/>
      <c r="P49" s="221">
        <f>COUNTA(O45:O49)</f>
        <v>3</v>
      </c>
      <c r="Q49" s="163"/>
      <c r="R49" s="224">
        <f>F49+H49+J49+L49+N49+P49</f>
        <v>14</v>
      </c>
      <c r="S49" s="163"/>
      <c r="T49" s="352">
        <f>R49+'2018 01-06'!T46</f>
        <v>65</v>
      </c>
    </row>
    <row r="50" spans="2:20" ht="13.15" customHeight="1" x14ac:dyDescent="0.15">
      <c r="B50" s="529">
        <v>10</v>
      </c>
      <c r="C50" s="533" t="s">
        <v>6</v>
      </c>
      <c r="D50" s="544">
        <v>2</v>
      </c>
      <c r="E50" s="541"/>
      <c r="F50" s="231"/>
      <c r="G50" s="135" t="s">
        <v>1160</v>
      </c>
      <c r="H50" s="233"/>
      <c r="I50" s="72" t="s">
        <v>1194</v>
      </c>
      <c r="J50" s="215"/>
      <c r="K50" s="72" t="s">
        <v>1252</v>
      </c>
      <c r="L50" s="215"/>
      <c r="M50" s="541"/>
      <c r="N50" s="234"/>
      <c r="O50" s="209" t="s">
        <v>1363</v>
      </c>
      <c r="P50" s="234"/>
      <c r="Q50" s="217"/>
      <c r="R50" s="218"/>
      <c r="S50" s="217"/>
      <c r="T50" s="219"/>
    </row>
    <row r="51" spans="2:20" ht="13.15" customHeight="1" x14ac:dyDescent="0.15">
      <c r="B51" s="499"/>
      <c r="C51" s="526"/>
      <c r="D51" s="545"/>
      <c r="E51" s="542"/>
      <c r="F51" s="142"/>
      <c r="G51" s="135" t="s">
        <v>1161</v>
      </c>
      <c r="H51" s="144"/>
      <c r="I51" s="73" t="s">
        <v>1195</v>
      </c>
      <c r="J51" s="27"/>
      <c r="K51" s="73" t="s">
        <v>1253</v>
      </c>
      <c r="L51" s="27"/>
      <c r="M51" s="542"/>
      <c r="N51" s="140"/>
      <c r="O51" s="115" t="s">
        <v>1364</v>
      </c>
      <c r="P51" s="140"/>
      <c r="Q51" s="123"/>
      <c r="R51" s="165"/>
      <c r="S51" s="123"/>
      <c r="T51" s="169"/>
    </row>
    <row r="52" spans="2:20" ht="13.15" customHeight="1" x14ac:dyDescent="0.15">
      <c r="B52" s="499"/>
      <c r="C52" s="526"/>
      <c r="D52" s="545"/>
      <c r="E52" s="542"/>
      <c r="F52" s="142"/>
      <c r="G52" s="135" t="s">
        <v>1162</v>
      </c>
      <c r="H52" s="144"/>
      <c r="I52" s="73" t="s">
        <v>1196</v>
      </c>
      <c r="J52" s="27"/>
      <c r="K52" s="73" t="s">
        <v>1254</v>
      </c>
      <c r="L52" s="27"/>
      <c r="M52" s="542"/>
      <c r="N52" s="140"/>
      <c r="O52" s="115" t="s">
        <v>1365</v>
      </c>
      <c r="P52" s="140"/>
      <c r="Q52" s="123"/>
      <c r="R52" s="165"/>
      <c r="S52" s="123"/>
      <c r="T52" s="169"/>
    </row>
    <row r="53" spans="2:20" ht="13.15" customHeight="1" x14ac:dyDescent="0.15">
      <c r="B53" s="499"/>
      <c r="C53" s="526"/>
      <c r="D53" s="545"/>
      <c r="E53" s="542"/>
      <c r="F53" s="142"/>
      <c r="G53" s="135"/>
      <c r="H53" s="144"/>
      <c r="I53" s="73" t="s">
        <v>1197</v>
      </c>
      <c r="J53" s="27"/>
      <c r="K53" s="73" t="s">
        <v>1255</v>
      </c>
      <c r="L53" s="27"/>
      <c r="M53" s="542"/>
      <c r="N53" s="140"/>
      <c r="O53" s="115"/>
      <c r="P53" s="140"/>
      <c r="Q53" s="123">
        <f>COUNTA(E50:E54,G50:G54,I50:I54,K50:K54,M50:M54,O50:O54)</f>
        <v>14</v>
      </c>
      <c r="R53" s="165"/>
      <c r="S53" s="123"/>
      <c r="T53" s="169"/>
    </row>
    <row r="54" spans="2:20" ht="13.15" customHeight="1" thickBot="1" x14ac:dyDescent="0.2">
      <c r="B54" s="525"/>
      <c r="C54" s="527"/>
      <c r="D54" s="546"/>
      <c r="E54" s="543"/>
      <c r="F54" s="227">
        <f>COUNTA(E50:E54)</f>
        <v>0</v>
      </c>
      <c r="G54" s="86"/>
      <c r="H54" s="227">
        <f>COUNTA(G50:G54)</f>
        <v>3</v>
      </c>
      <c r="I54" s="74"/>
      <c r="J54" s="227">
        <f>COUNTA(I50:I54)</f>
        <v>4</v>
      </c>
      <c r="K54" s="74"/>
      <c r="L54" s="227">
        <f>COUNTA(K50:K54)</f>
        <v>4</v>
      </c>
      <c r="M54" s="543"/>
      <c r="N54" s="227">
        <f>COUNTA(M50:M54)</f>
        <v>0</v>
      </c>
      <c r="O54" s="220"/>
      <c r="P54" s="227">
        <f>COUNTA(O50:O54)</f>
        <v>3</v>
      </c>
      <c r="Q54" s="163"/>
      <c r="R54" s="224">
        <f>F54+H54+J54+L54+N54+P54</f>
        <v>14</v>
      </c>
      <c r="S54" s="163"/>
      <c r="T54" s="352">
        <f>R54+'2018 01-06'!T52</f>
        <v>69</v>
      </c>
    </row>
    <row r="55" spans="2:20" ht="13.15" customHeight="1" x14ac:dyDescent="0.15">
      <c r="B55" s="529">
        <v>11</v>
      </c>
      <c r="C55" s="547" t="s">
        <v>160</v>
      </c>
      <c r="D55" s="545">
        <v>2</v>
      </c>
      <c r="E55" s="72" t="s">
        <v>1100</v>
      </c>
      <c r="F55" s="147"/>
      <c r="G55" s="145" t="s">
        <v>1145</v>
      </c>
      <c r="H55" s="148"/>
      <c r="I55" s="541"/>
      <c r="J55" s="148"/>
      <c r="K55" s="541"/>
      <c r="L55" s="148"/>
      <c r="M55" s="145" t="s">
        <v>1299</v>
      </c>
      <c r="N55" s="146"/>
      <c r="O55" s="72" t="s">
        <v>1328</v>
      </c>
      <c r="P55" s="146"/>
      <c r="Q55" s="122"/>
      <c r="R55" s="164"/>
      <c r="S55" s="122"/>
      <c r="T55" s="168"/>
    </row>
    <row r="56" spans="2:20" ht="13.15" customHeight="1" x14ac:dyDescent="0.15">
      <c r="B56" s="499"/>
      <c r="C56" s="548"/>
      <c r="D56" s="545"/>
      <c r="E56" s="73" t="s">
        <v>1101</v>
      </c>
      <c r="F56" s="147"/>
      <c r="G56" s="145" t="s">
        <v>1146</v>
      </c>
      <c r="H56" s="148"/>
      <c r="I56" s="542"/>
      <c r="J56" s="148"/>
      <c r="K56" s="542"/>
      <c r="L56" s="148"/>
      <c r="M56" s="145" t="s">
        <v>1300</v>
      </c>
      <c r="N56" s="146"/>
      <c r="O56" s="73" t="s">
        <v>1329</v>
      </c>
      <c r="P56" s="146"/>
      <c r="Q56" s="123"/>
      <c r="R56" s="165"/>
      <c r="S56" s="123"/>
      <c r="T56" s="169"/>
    </row>
    <row r="57" spans="2:20" ht="13.15" customHeight="1" x14ac:dyDescent="0.15">
      <c r="B57" s="499"/>
      <c r="C57" s="548"/>
      <c r="D57" s="545"/>
      <c r="E57" s="73" t="s">
        <v>1102</v>
      </c>
      <c r="F57" s="147"/>
      <c r="G57" s="145" t="s">
        <v>1147</v>
      </c>
      <c r="H57" s="148"/>
      <c r="I57" s="542"/>
      <c r="J57" s="148"/>
      <c r="K57" s="542"/>
      <c r="L57" s="148"/>
      <c r="M57" s="145" t="s">
        <v>1301</v>
      </c>
      <c r="N57" s="146"/>
      <c r="O57" s="73" t="s">
        <v>1330</v>
      </c>
      <c r="P57" s="146"/>
      <c r="Q57" s="123"/>
      <c r="R57" s="165"/>
      <c r="S57" s="123"/>
      <c r="T57" s="169"/>
    </row>
    <row r="58" spans="2:20" ht="13.15" customHeight="1" x14ac:dyDescent="0.15">
      <c r="B58" s="499"/>
      <c r="C58" s="548"/>
      <c r="D58" s="545"/>
      <c r="E58" s="73"/>
      <c r="F58" s="147"/>
      <c r="G58" s="145"/>
      <c r="H58" s="148"/>
      <c r="I58" s="542"/>
      <c r="J58" s="148"/>
      <c r="K58" s="542"/>
      <c r="L58" s="148"/>
      <c r="M58" s="145"/>
      <c r="N58" s="146"/>
      <c r="O58" s="73"/>
      <c r="P58" s="146"/>
      <c r="Q58" s="123">
        <f>COUNTA(E55:E59,G55:G59,I55:I59,K55:K59,M55:M59,O55:O59)</f>
        <v>12</v>
      </c>
      <c r="R58" s="165"/>
      <c r="S58" s="123"/>
      <c r="T58" s="169"/>
    </row>
    <row r="59" spans="2:20" ht="13.15" customHeight="1" thickBot="1" x14ac:dyDescent="0.2">
      <c r="B59" s="525"/>
      <c r="C59" s="549"/>
      <c r="D59" s="343"/>
      <c r="E59" s="74"/>
      <c r="F59" s="227">
        <f>COUNTA(E55:E59)</f>
        <v>3</v>
      </c>
      <c r="G59" s="86"/>
      <c r="H59" s="227">
        <f>COUNTA(G55:G59)</f>
        <v>3</v>
      </c>
      <c r="I59" s="543"/>
      <c r="J59" s="227">
        <f>COUNTA(I55:I59)</f>
        <v>0</v>
      </c>
      <c r="K59" s="543"/>
      <c r="L59" s="227">
        <f>COUNTA(K55:K59)</f>
        <v>0</v>
      </c>
      <c r="M59" s="238"/>
      <c r="N59" s="227">
        <f>COUNTA(M55:M59)</f>
        <v>3</v>
      </c>
      <c r="O59" s="74"/>
      <c r="P59" s="227">
        <f>COUNTA(O55:O59)</f>
        <v>3</v>
      </c>
      <c r="Q59" s="163"/>
      <c r="R59" s="224">
        <f>F59+H59+J59+L59+N59+P59</f>
        <v>12</v>
      </c>
      <c r="S59" s="163"/>
      <c r="T59" s="352">
        <f>R59+'2018 01-06'!T58</f>
        <v>74</v>
      </c>
    </row>
    <row r="60" spans="2:20" ht="13.15" customHeight="1" x14ac:dyDescent="0.15">
      <c r="B60" s="529">
        <v>12</v>
      </c>
      <c r="C60" s="344" t="s">
        <v>559</v>
      </c>
      <c r="D60" s="341">
        <v>2</v>
      </c>
      <c r="E60" s="72" t="s">
        <v>1115</v>
      </c>
      <c r="F60" s="273"/>
      <c r="G60" s="96" t="s">
        <v>1155</v>
      </c>
      <c r="H60" s="273"/>
      <c r="I60" s="541"/>
      <c r="J60" s="273"/>
      <c r="K60" s="72" t="s">
        <v>1260</v>
      </c>
      <c r="L60" s="273"/>
      <c r="M60" s="72" t="s">
        <v>1311</v>
      </c>
      <c r="N60" s="273"/>
      <c r="O60" s="72" t="s">
        <v>1331</v>
      </c>
      <c r="P60" s="273"/>
      <c r="Q60" s="217"/>
      <c r="R60" s="218"/>
      <c r="S60" s="217"/>
      <c r="T60" s="219"/>
    </row>
    <row r="61" spans="2:20" ht="13.15" customHeight="1" x14ac:dyDescent="0.15">
      <c r="B61" s="499"/>
      <c r="C61" s="345"/>
      <c r="D61" s="342"/>
      <c r="E61" s="73" t="s">
        <v>1116</v>
      </c>
      <c r="F61" s="132"/>
      <c r="G61" s="93" t="s">
        <v>1169</v>
      </c>
      <c r="H61" s="132"/>
      <c r="I61" s="542"/>
      <c r="J61" s="132"/>
      <c r="K61" s="73" t="s">
        <v>1261</v>
      </c>
      <c r="L61" s="132"/>
      <c r="M61" s="73" t="s">
        <v>352</v>
      </c>
      <c r="N61" s="132"/>
      <c r="O61" s="73" t="s">
        <v>1332</v>
      </c>
      <c r="P61" s="132"/>
      <c r="Q61" s="123"/>
      <c r="R61" s="165"/>
      <c r="S61" s="123"/>
      <c r="T61" s="169"/>
    </row>
    <row r="62" spans="2:20" ht="13.15" customHeight="1" x14ac:dyDescent="0.15">
      <c r="B62" s="499"/>
      <c r="C62" s="345"/>
      <c r="D62" s="342"/>
      <c r="E62" s="73" t="s">
        <v>1117</v>
      </c>
      <c r="F62" s="132"/>
      <c r="G62" s="93" t="s">
        <v>1170</v>
      </c>
      <c r="H62" s="132"/>
      <c r="I62" s="542"/>
      <c r="J62" s="132"/>
      <c r="K62" s="73" t="s">
        <v>1262</v>
      </c>
      <c r="L62" s="132"/>
      <c r="M62" s="73" t="s">
        <v>1312</v>
      </c>
      <c r="N62" s="132"/>
      <c r="O62" s="73" t="s">
        <v>1333</v>
      </c>
      <c r="P62" s="132"/>
      <c r="Q62" s="123"/>
      <c r="R62" s="165"/>
      <c r="S62" s="123"/>
      <c r="T62" s="169"/>
    </row>
    <row r="63" spans="2:20" ht="13.15" customHeight="1" x14ac:dyDescent="0.15">
      <c r="B63" s="499"/>
      <c r="C63" s="345"/>
      <c r="D63" s="342"/>
      <c r="E63" s="73" t="s">
        <v>1118</v>
      </c>
      <c r="F63" s="132"/>
      <c r="G63" s="93"/>
      <c r="H63" s="132"/>
      <c r="I63" s="542"/>
      <c r="J63" s="132"/>
      <c r="K63" s="73" t="s">
        <v>1263</v>
      </c>
      <c r="L63" s="132"/>
      <c r="M63" s="73"/>
      <c r="N63" s="132"/>
      <c r="O63" s="73"/>
      <c r="P63" s="132"/>
      <c r="Q63" s="123">
        <f>COUNTA(E60:E64,G60:G64,I60:I64,K60:K64,M60:M64,O60:O64)</f>
        <v>17</v>
      </c>
      <c r="R63" s="165"/>
      <c r="S63" s="123"/>
      <c r="T63" s="169"/>
    </row>
    <row r="64" spans="2:20" ht="13.15" customHeight="1" thickBot="1" x14ac:dyDescent="0.2">
      <c r="B64" s="525"/>
      <c r="C64" s="346"/>
      <c r="D64" s="343"/>
      <c r="E64" s="74"/>
      <c r="F64" s="227">
        <f>COUNTA(E60:E64)</f>
        <v>4</v>
      </c>
      <c r="G64" s="255"/>
      <c r="H64" s="227">
        <f>COUNTA(G60:G64)</f>
        <v>3</v>
      </c>
      <c r="I64" s="543"/>
      <c r="J64" s="227">
        <f>COUNTA(I60:I64)</f>
        <v>0</v>
      </c>
      <c r="K64" s="74"/>
      <c r="L64" s="227">
        <f>COUNTA(K60:K64)</f>
        <v>4</v>
      </c>
      <c r="M64" s="74"/>
      <c r="N64" s="227">
        <f>COUNTA(M60:M64)</f>
        <v>3</v>
      </c>
      <c r="O64" s="74"/>
      <c r="P64" s="227">
        <f>COUNTA(O60:O64)</f>
        <v>3</v>
      </c>
      <c r="Q64" s="163"/>
      <c r="R64" s="224">
        <f>F64+H64+J64+L64+N64+P64</f>
        <v>17</v>
      </c>
      <c r="S64" s="163"/>
      <c r="T64" s="352">
        <f>R64+'2018 01-06'!T64</f>
        <v>24</v>
      </c>
    </row>
    <row r="65" spans="2:20" ht="13.15" customHeight="1" x14ac:dyDescent="0.15">
      <c r="B65" s="529">
        <v>13</v>
      </c>
      <c r="C65" s="533" t="s">
        <v>3</v>
      </c>
      <c r="D65" s="544">
        <v>2</v>
      </c>
      <c r="E65" s="209" t="s">
        <v>1134</v>
      </c>
      <c r="F65" s="210"/>
      <c r="G65" s="239" t="s">
        <v>1177</v>
      </c>
      <c r="H65" s="240"/>
      <c r="I65" s="209" t="s">
        <v>1228</v>
      </c>
      <c r="J65" s="241"/>
      <c r="K65" s="209" t="s">
        <v>1268</v>
      </c>
      <c r="L65" s="241"/>
      <c r="M65" s="242" t="s">
        <v>1324</v>
      </c>
      <c r="N65" s="243"/>
      <c r="O65" s="242" t="s">
        <v>1346</v>
      </c>
      <c r="P65" s="243"/>
      <c r="Q65" s="217"/>
      <c r="R65" s="218"/>
      <c r="S65" s="217"/>
      <c r="T65" s="219"/>
    </row>
    <row r="66" spans="2:20" ht="13.15" customHeight="1" x14ac:dyDescent="0.15">
      <c r="B66" s="499"/>
      <c r="C66" s="526"/>
      <c r="D66" s="545"/>
      <c r="E66" s="115" t="s">
        <v>1135</v>
      </c>
      <c r="F66" s="116"/>
      <c r="G66" s="130" t="s">
        <v>1166</v>
      </c>
      <c r="H66" s="131"/>
      <c r="I66" s="115" t="s">
        <v>1229</v>
      </c>
      <c r="J66" s="152"/>
      <c r="K66" s="115" t="s">
        <v>1269</v>
      </c>
      <c r="L66" s="152"/>
      <c r="M66" s="145" t="s">
        <v>1323</v>
      </c>
      <c r="N66" s="153"/>
      <c r="O66" s="67" t="s">
        <v>1347</v>
      </c>
      <c r="P66" s="153"/>
      <c r="Q66" s="123"/>
      <c r="R66" s="165"/>
      <c r="S66" s="123"/>
      <c r="T66" s="169"/>
    </row>
    <row r="67" spans="2:20" ht="13.15" customHeight="1" x14ac:dyDescent="0.15">
      <c r="B67" s="499"/>
      <c r="C67" s="526"/>
      <c r="D67" s="545"/>
      <c r="E67" s="115" t="s">
        <v>1136</v>
      </c>
      <c r="F67" s="116"/>
      <c r="G67" s="130" t="s">
        <v>1178</v>
      </c>
      <c r="H67" s="131"/>
      <c r="I67" s="115" t="s">
        <v>1230</v>
      </c>
      <c r="J67" s="152"/>
      <c r="K67" s="115" t="s">
        <v>1264</v>
      </c>
      <c r="L67" s="152"/>
      <c r="M67" s="145" t="s">
        <v>1322</v>
      </c>
      <c r="N67" s="153"/>
      <c r="O67" s="67" t="s">
        <v>1348</v>
      </c>
      <c r="P67" s="153"/>
      <c r="Q67" s="123"/>
      <c r="R67" s="165"/>
      <c r="S67" s="123"/>
      <c r="T67" s="169"/>
    </row>
    <row r="68" spans="2:20" ht="13.15" customHeight="1" x14ac:dyDescent="0.15">
      <c r="B68" s="499"/>
      <c r="C68" s="526"/>
      <c r="D68" s="545"/>
      <c r="E68" s="115" t="s">
        <v>1137</v>
      </c>
      <c r="F68" s="116"/>
      <c r="G68" s="130"/>
      <c r="H68" s="131"/>
      <c r="I68" s="115" t="s">
        <v>1231</v>
      </c>
      <c r="J68" s="152"/>
      <c r="K68" s="115" t="s">
        <v>1270</v>
      </c>
      <c r="L68" s="152"/>
      <c r="M68" s="67"/>
      <c r="N68" s="153"/>
      <c r="O68" s="67"/>
      <c r="P68" s="153"/>
      <c r="Q68" s="123">
        <f>COUNTA(E65:E69,G65:G69,I65:I69,K65:K69,M65:M69,O65:O69)</f>
        <v>21</v>
      </c>
      <c r="R68" s="165"/>
      <c r="S68" s="123"/>
      <c r="T68" s="169"/>
    </row>
    <row r="69" spans="2:20" ht="13.15" customHeight="1" thickBot="1" x14ac:dyDescent="0.2">
      <c r="B69" s="525"/>
      <c r="C69" s="527"/>
      <c r="D69" s="546"/>
      <c r="E69" s="220"/>
      <c r="F69" s="227">
        <f>COUNTA(E65:E69)</f>
        <v>4</v>
      </c>
      <c r="G69" s="255"/>
      <c r="H69" s="227">
        <f>COUNTA(G65:G69)</f>
        <v>3</v>
      </c>
      <c r="I69" s="220"/>
      <c r="J69" s="227">
        <f>COUNTA(I65:I69)</f>
        <v>4</v>
      </c>
      <c r="K69" s="220"/>
      <c r="L69" s="227">
        <f>COUNTA(K65:K69)</f>
        <v>4</v>
      </c>
      <c r="M69" s="71"/>
      <c r="N69" s="227">
        <f>COUNTA(M65:M69)</f>
        <v>3</v>
      </c>
      <c r="O69" s="71"/>
      <c r="P69" s="227">
        <f>COUNTA(O65:O69)</f>
        <v>3</v>
      </c>
      <c r="Q69" s="163"/>
      <c r="R69" s="224">
        <f>F69+H69+J69+L69+N69+P69</f>
        <v>21</v>
      </c>
      <c r="S69" s="163"/>
      <c r="T69" s="352">
        <f>R69+'2018 01-06'!T70</f>
        <v>121</v>
      </c>
    </row>
    <row r="70" spans="2:20" ht="13.15" customHeight="1" x14ac:dyDescent="0.15">
      <c r="B70" s="354">
        <v>14</v>
      </c>
      <c r="C70" s="547" t="s">
        <v>1371</v>
      </c>
      <c r="D70" s="357">
        <v>3</v>
      </c>
      <c r="E70" s="209"/>
      <c r="F70" s="273"/>
      <c r="G70" s="239"/>
      <c r="H70" s="273"/>
      <c r="I70" s="209"/>
      <c r="J70" s="273"/>
      <c r="K70" s="209"/>
      <c r="L70" s="273"/>
      <c r="M70" s="78"/>
      <c r="N70" s="273"/>
      <c r="O70" s="78"/>
      <c r="P70" s="321"/>
      <c r="Q70" s="217"/>
      <c r="R70" s="218"/>
      <c r="S70" s="217"/>
      <c r="T70" s="382"/>
    </row>
    <row r="71" spans="2:20" ht="13.15" customHeight="1" x14ac:dyDescent="0.15">
      <c r="B71" s="355"/>
      <c r="C71" s="548"/>
      <c r="D71" s="358"/>
      <c r="E71" s="115"/>
      <c r="F71" s="132"/>
      <c r="G71" s="130"/>
      <c r="H71" s="132"/>
      <c r="I71" s="115"/>
      <c r="J71" s="132"/>
      <c r="K71" s="115"/>
      <c r="L71" s="132"/>
      <c r="M71" s="67"/>
      <c r="N71" s="132"/>
      <c r="O71" s="67"/>
      <c r="P71" s="132"/>
      <c r="Q71" s="123"/>
      <c r="R71" s="165"/>
      <c r="S71" s="123"/>
      <c r="T71" s="383"/>
    </row>
    <row r="72" spans="2:20" ht="13.15" customHeight="1" x14ac:dyDescent="0.15">
      <c r="B72" s="355"/>
      <c r="C72" s="548"/>
      <c r="D72" s="358"/>
      <c r="E72" s="115"/>
      <c r="F72" s="132"/>
      <c r="G72" s="130"/>
      <c r="H72" s="132"/>
      <c r="I72" s="115"/>
      <c r="J72" s="132"/>
      <c r="K72" s="115"/>
      <c r="L72" s="132"/>
      <c r="M72" s="67"/>
      <c r="N72" s="132"/>
      <c r="O72" s="67"/>
      <c r="P72" s="132"/>
      <c r="Q72" s="123"/>
      <c r="R72" s="165"/>
      <c r="S72" s="123"/>
      <c r="T72" s="383"/>
    </row>
    <row r="73" spans="2:20" ht="13.15" customHeight="1" x14ac:dyDescent="0.15">
      <c r="B73" s="355"/>
      <c r="C73" s="548"/>
      <c r="D73" s="358"/>
      <c r="E73" s="115"/>
      <c r="F73" s="132"/>
      <c r="G73" s="130"/>
      <c r="H73" s="132"/>
      <c r="I73" s="115"/>
      <c r="J73" s="132"/>
      <c r="K73" s="115"/>
      <c r="L73" s="132"/>
      <c r="M73" s="67"/>
      <c r="N73" s="132"/>
      <c r="O73" s="67"/>
      <c r="P73" s="132"/>
      <c r="Q73" s="123">
        <f>COUNTA(E70:E74,G70:G74,I70:I74,K70:K74,M70:M74,O70:O74)</f>
        <v>0</v>
      </c>
      <c r="R73" s="165"/>
      <c r="S73" s="123"/>
      <c r="T73" s="383"/>
    </row>
    <row r="74" spans="2:20" ht="13.15" customHeight="1" thickBot="1" x14ac:dyDescent="0.2">
      <c r="B74" s="356"/>
      <c r="C74" s="549"/>
      <c r="D74" s="359"/>
      <c r="E74" s="220"/>
      <c r="F74" s="227"/>
      <c r="G74" s="255"/>
      <c r="H74" s="227"/>
      <c r="I74" s="220"/>
      <c r="J74" s="227"/>
      <c r="K74" s="220"/>
      <c r="L74" s="227"/>
      <c r="M74" s="71"/>
      <c r="N74" s="227"/>
      <c r="O74" s="71"/>
      <c r="P74" s="227"/>
      <c r="Q74" s="246"/>
      <c r="R74" s="247">
        <f>F74+H74+J74+L74+N74+P74</f>
        <v>0</v>
      </c>
      <c r="S74" s="246"/>
      <c r="T74" s="381"/>
    </row>
    <row r="75" spans="2:20" ht="13.15" customHeight="1" thickBot="1" x14ac:dyDescent="0.2">
      <c r="B75" s="340"/>
      <c r="C75" s="249" t="s">
        <v>10</v>
      </c>
      <c r="D75" s="283">
        <v>3</v>
      </c>
      <c r="E75" s="244"/>
      <c r="F75" s="254"/>
      <c r="G75" s="244"/>
      <c r="H75" s="254"/>
      <c r="I75" s="244"/>
      <c r="J75" s="254"/>
      <c r="K75" s="244"/>
      <c r="L75" s="254"/>
      <c r="M75" s="244"/>
      <c r="N75" s="245"/>
      <c r="O75" s="244"/>
      <c r="P75" s="245"/>
      <c r="Q75" s="246"/>
      <c r="R75" s="247"/>
      <c r="S75" s="246"/>
      <c r="T75" s="225">
        <f>R75+'2018 01-06'!T71</f>
        <v>14</v>
      </c>
    </row>
    <row r="76" spans="2:20" ht="13.15" customHeight="1" x14ac:dyDescent="0.15">
      <c r="B76" s="499">
        <v>15</v>
      </c>
      <c r="C76" s="526" t="s">
        <v>12</v>
      </c>
      <c r="D76" s="545">
        <v>3</v>
      </c>
      <c r="E76" s="72" t="s">
        <v>1119</v>
      </c>
      <c r="F76" s="116"/>
      <c r="G76" s="541"/>
      <c r="H76" s="27"/>
      <c r="I76" s="115" t="s">
        <v>1206</v>
      </c>
      <c r="J76" s="152"/>
      <c r="K76" s="115" t="s">
        <v>1256</v>
      </c>
      <c r="L76" s="152"/>
      <c r="M76" s="230" t="s">
        <v>1290</v>
      </c>
      <c r="N76" s="140"/>
      <c r="O76" s="72" t="s">
        <v>1343</v>
      </c>
      <c r="P76" s="140"/>
      <c r="Q76" s="122"/>
      <c r="R76" s="164"/>
      <c r="S76" s="122"/>
      <c r="T76" s="168"/>
    </row>
    <row r="77" spans="2:20" ht="13.15" customHeight="1" x14ac:dyDescent="0.15">
      <c r="B77" s="499"/>
      <c r="C77" s="526"/>
      <c r="D77" s="545"/>
      <c r="E77" s="73" t="s">
        <v>1120</v>
      </c>
      <c r="F77" s="116"/>
      <c r="G77" s="542"/>
      <c r="H77" s="27"/>
      <c r="I77" s="115" t="s">
        <v>1207</v>
      </c>
      <c r="J77" s="152"/>
      <c r="K77" s="115" t="s">
        <v>1257</v>
      </c>
      <c r="L77" s="152"/>
      <c r="M77" s="141" t="s">
        <v>1291</v>
      </c>
      <c r="N77" s="140"/>
      <c r="O77" s="73" t="s">
        <v>1344</v>
      </c>
      <c r="P77" s="140"/>
      <c r="Q77" s="123"/>
      <c r="R77" s="165"/>
      <c r="S77" s="123"/>
      <c r="T77" s="169"/>
    </row>
    <row r="78" spans="2:20" ht="13.15" customHeight="1" x14ac:dyDescent="0.15">
      <c r="B78" s="499"/>
      <c r="C78" s="526"/>
      <c r="D78" s="545"/>
      <c r="E78" s="73" t="s">
        <v>1121</v>
      </c>
      <c r="F78" s="116"/>
      <c r="G78" s="542"/>
      <c r="H78" s="27"/>
      <c r="I78" s="115" t="s">
        <v>1208</v>
      </c>
      <c r="J78" s="152"/>
      <c r="K78" s="115" t="s">
        <v>1258</v>
      </c>
      <c r="L78" s="152"/>
      <c r="M78" s="141" t="s">
        <v>1292</v>
      </c>
      <c r="N78" s="140"/>
      <c r="O78" s="73" t="s">
        <v>1345</v>
      </c>
      <c r="P78" s="140"/>
      <c r="Q78" s="123"/>
      <c r="R78" s="165"/>
      <c r="S78" s="123"/>
      <c r="T78" s="169"/>
    </row>
    <row r="79" spans="2:20" ht="13.15" customHeight="1" x14ac:dyDescent="0.15">
      <c r="B79" s="499"/>
      <c r="C79" s="526"/>
      <c r="D79" s="545"/>
      <c r="E79" s="73"/>
      <c r="F79" s="116"/>
      <c r="G79" s="542"/>
      <c r="H79" s="27"/>
      <c r="I79" s="115" t="s">
        <v>1209</v>
      </c>
      <c r="J79" s="152"/>
      <c r="K79" s="115" t="s">
        <v>1259</v>
      </c>
      <c r="L79" s="152"/>
      <c r="M79" s="141"/>
      <c r="N79" s="140"/>
      <c r="O79" s="73"/>
      <c r="P79" s="140"/>
      <c r="Q79" s="123">
        <f>COUNTA(E76:E80,G76:G80,I76:I80,K76:K80,M76:M80,O76:O80)</f>
        <v>17</v>
      </c>
      <c r="R79" s="165"/>
      <c r="S79" s="123"/>
      <c r="T79" s="169"/>
    </row>
    <row r="80" spans="2:20" ht="13.15" customHeight="1" thickBot="1" x14ac:dyDescent="0.2">
      <c r="B80" s="525"/>
      <c r="C80" s="527"/>
      <c r="D80" s="546"/>
      <c r="E80" s="74"/>
      <c r="F80" s="227">
        <f>COUNTA(E76:E80)</f>
        <v>3</v>
      </c>
      <c r="G80" s="543"/>
      <c r="H80" s="227">
        <f>COUNTA(G76:G80)</f>
        <v>0</v>
      </c>
      <c r="I80" s="220"/>
      <c r="J80" s="227">
        <f>COUNTA(I76:I80)</f>
        <v>4</v>
      </c>
      <c r="K80" s="220"/>
      <c r="L80" s="227">
        <f>COUNTA(K76:K80)</f>
        <v>4</v>
      </c>
      <c r="M80" s="320"/>
      <c r="N80" s="227">
        <f>COUNTA(M76:M80)</f>
        <v>3</v>
      </c>
      <c r="O80" s="74"/>
      <c r="P80" s="227">
        <f>COUNTA(O76:O80)</f>
        <v>3</v>
      </c>
      <c r="Q80" s="163"/>
      <c r="R80" s="224">
        <f>F80+H80+J80+L80+N80+P80</f>
        <v>17</v>
      </c>
      <c r="S80" s="163"/>
      <c r="T80" s="352">
        <f>R80+'2018 01-06'!T77</f>
        <v>87</v>
      </c>
    </row>
    <row r="81" spans="2:20" ht="13.15" customHeight="1" x14ac:dyDescent="0.15">
      <c r="B81" s="499">
        <v>16</v>
      </c>
      <c r="C81" s="526" t="s">
        <v>4</v>
      </c>
      <c r="D81" s="545">
        <v>3</v>
      </c>
      <c r="E81" s="72" t="s">
        <v>1130</v>
      </c>
      <c r="F81" s="116"/>
      <c r="G81" s="130" t="s">
        <v>1174</v>
      </c>
      <c r="H81" s="131"/>
      <c r="I81" s="115" t="s">
        <v>1225</v>
      </c>
      <c r="J81" s="152"/>
      <c r="K81" s="115" t="s">
        <v>1271</v>
      </c>
      <c r="L81" s="152"/>
      <c r="M81" s="78" t="s">
        <v>1316</v>
      </c>
      <c r="N81" s="140"/>
      <c r="O81" s="115" t="s">
        <v>1325</v>
      </c>
      <c r="P81" s="140"/>
      <c r="Q81" s="122"/>
      <c r="R81" s="164"/>
      <c r="S81" s="122"/>
      <c r="T81" s="168"/>
    </row>
    <row r="82" spans="2:20" ht="13.15" customHeight="1" x14ac:dyDescent="0.15">
      <c r="B82" s="499"/>
      <c r="C82" s="526"/>
      <c r="D82" s="545"/>
      <c r="E82" s="73" t="s">
        <v>1131</v>
      </c>
      <c r="F82" s="116"/>
      <c r="G82" s="130" t="s">
        <v>1175</v>
      </c>
      <c r="H82" s="131"/>
      <c r="I82" s="115" t="s">
        <v>1226</v>
      </c>
      <c r="J82" s="152"/>
      <c r="K82" s="115" t="s">
        <v>1272</v>
      </c>
      <c r="L82" s="152"/>
      <c r="M82" s="67" t="s">
        <v>1317</v>
      </c>
      <c r="N82" s="140"/>
      <c r="O82" s="115" t="s">
        <v>1326</v>
      </c>
      <c r="P82" s="140"/>
      <c r="Q82" s="123"/>
      <c r="R82" s="165"/>
      <c r="S82" s="123"/>
      <c r="T82" s="169"/>
    </row>
    <row r="83" spans="2:20" ht="13.15" customHeight="1" x14ac:dyDescent="0.15">
      <c r="B83" s="499"/>
      <c r="C83" s="526"/>
      <c r="D83" s="545"/>
      <c r="E83" s="73" t="s">
        <v>1132</v>
      </c>
      <c r="F83" s="116"/>
      <c r="G83" s="130" t="s">
        <v>1176</v>
      </c>
      <c r="H83" s="131"/>
      <c r="I83" s="115" t="s">
        <v>1227</v>
      </c>
      <c r="J83" s="152"/>
      <c r="K83" s="115" t="s">
        <v>1273</v>
      </c>
      <c r="L83" s="152"/>
      <c r="M83" s="67" t="s">
        <v>1318</v>
      </c>
      <c r="N83" s="140"/>
      <c r="O83" s="115" t="s">
        <v>1327</v>
      </c>
      <c r="P83" s="140"/>
      <c r="Q83" s="123"/>
      <c r="R83" s="165"/>
      <c r="S83" s="123"/>
      <c r="T83" s="169"/>
    </row>
    <row r="84" spans="2:20" ht="13.15" customHeight="1" x14ac:dyDescent="0.15">
      <c r="B84" s="499"/>
      <c r="C84" s="526"/>
      <c r="D84" s="545"/>
      <c r="E84" s="73" t="s">
        <v>1133</v>
      </c>
      <c r="F84" s="116"/>
      <c r="G84" s="130"/>
      <c r="H84" s="131"/>
      <c r="I84" s="115"/>
      <c r="J84" s="152"/>
      <c r="K84" s="115" t="s">
        <v>1274</v>
      </c>
      <c r="L84" s="152"/>
      <c r="M84" s="67"/>
      <c r="N84" s="140"/>
      <c r="O84" s="115"/>
      <c r="P84" s="140"/>
      <c r="Q84" s="123">
        <f>COUNTA(E81:E85,G81:G85,I81:I85,K81:K85,M81:M85,O81:O85)</f>
        <v>20</v>
      </c>
      <c r="R84" s="165"/>
      <c r="S84" s="123"/>
      <c r="T84" s="169"/>
    </row>
    <row r="85" spans="2:20" ht="13.15" customHeight="1" thickBot="1" x14ac:dyDescent="0.2">
      <c r="B85" s="525"/>
      <c r="C85" s="527"/>
      <c r="D85" s="546"/>
      <c r="E85" s="74"/>
      <c r="F85" s="227">
        <f>COUNTA(E81:E85)</f>
        <v>4</v>
      </c>
      <c r="G85" s="255"/>
      <c r="H85" s="227">
        <f>COUNTA(G81:G85)</f>
        <v>3</v>
      </c>
      <c r="I85" s="220"/>
      <c r="J85" s="227">
        <f>COUNTA(I81:I85)</f>
        <v>3</v>
      </c>
      <c r="K85" s="220"/>
      <c r="L85" s="227">
        <f>COUNTA(K81:K85)</f>
        <v>4</v>
      </c>
      <c r="M85" s="220"/>
      <c r="N85" s="227">
        <f>COUNTA(M81:M85)</f>
        <v>3</v>
      </c>
      <c r="O85" s="220"/>
      <c r="P85" s="227">
        <f>COUNTA(O81:O85)</f>
        <v>3</v>
      </c>
      <c r="Q85" s="163"/>
      <c r="R85" s="224">
        <f>F85+H85+J85+L85+N85+P85</f>
        <v>20</v>
      </c>
      <c r="S85" s="163"/>
      <c r="T85" s="352">
        <f>R85+'2018 01-06'!T83</f>
        <v>113</v>
      </c>
    </row>
    <row r="86" spans="2:20" ht="13.15" customHeight="1" x14ac:dyDescent="0.15">
      <c r="B86" s="499">
        <v>17</v>
      </c>
      <c r="C86" s="526" t="s">
        <v>11</v>
      </c>
      <c r="D86" s="545">
        <v>3</v>
      </c>
      <c r="E86" s="72" t="s">
        <v>1122</v>
      </c>
      <c r="F86" s="116"/>
      <c r="G86" s="230" t="s">
        <v>1171</v>
      </c>
      <c r="H86" s="27"/>
      <c r="I86" s="78" t="s">
        <v>1202</v>
      </c>
      <c r="J86" s="27"/>
      <c r="K86" s="115" t="s">
        <v>1233</v>
      </c>
      <c r="L86" s="152"/>
      <c r="M86" s="124" t="s">
        <v>1293</v>
      </c>
      <c r="N86" s="125"/>
      <c r="O86" s="78" t="s">
        <v>1340</v>
      </c>
      <c r="P86" s="125"/>
      <c r="Q86" s="122"/>
      <c r="R86" s="164"/>
      <c r="S86" s="122"/>
      <c r="T86" s="168"/>
    </row>
    <row r="87" spans="2:20" ht="13.15" customHeight="1" x14ac:dyDescent="0.15">
      <c r="B87" s="499"/>
      <c r="C87" s="526"/>
      <c r="D87" s="545"/>
      <c r="E87" s="73" t="s">
        <v>1123</v>
      </c>
      <c r="F87" s="116"/>
      <c r="G87" s="141" t="s">
        <v>1172</v>
      </c>
      <c r="H87" s="27"/>
      <c r="I87" s="67" t="s">
        <v>1203</v>
      </c>
      <c r="J87" s="27"/>
      <c r="K87" s="115" t="s">
        <v>1234</v>
      </c>
      <c r="L87" s="152"/>
      <c r="M87" s="124" t="s">
        <v>1294</v>
      </c>
      <c r="N87" s="125"/>
      <c r="O87" s="67" t="s">
        <v>1341</v>
      </c>
      <c r="P87" s="125"/>
      <c r="Q87" s="123"/>
      <c r="R87" s="165"/>
      <c r="S87" s="123"/>
      <c r="T87" s="169"/>
    </row>
    <row r="88" spans="2:20" ht="13.15" customHeight="1" x14ac:dyDescent="0.15">
      <c r="B88" s="499"/>
      <c r="C88" s="526"/>
      <c r="D88" s="545"/>
      <c r="E88" s="73" t="s">
        <v>1124</v>
      </c>
      <c r="F88" s="116"/>
      <c r="G88" s="141" t="s">
        <v>1173</v>
      </c>
      <c r="H88" s="27"/>
      <c r="I88" s="67" t="s">
        <v>1204</v>
      </c>
      <c r="J88" s="27"/>
      <c r="K88" s="115" t="s">
        <v>1235</v>
      </c>
      <c r="L88" s="152"/>
      <c r="M88" s="124" t="s">
        <v>1295</v>
      </c>
      <c r="N88" s="125"/>
      <c r="O88" s="67" t="s">
        <v>1342</v>
      </c>
      <c r="P88" s="125"/>
      <c r="Q88" s="123"/>
      <c r="R88" s="165"/>
      <c r="S88" s="123"/>
      <c r="T88" s="169"/>
    </row>
    <row r="89" spans="2:20" ht="13.15" customHeight="1" x14ac:dyDescent="0.15">
      <c r="B89" s="499"/>
      <c r="C89" s="526"/>
      <c r="D89" s="545"/>
      <c r="E89" s="73" t="s">
        <v>1125</v>
      </c>
      <c r="F89" s="116"/>
      <c r="G89" s="141"/>
      <c r="H89" s="27"/>
      <c r="I89" s="67" t="s">
        <v>1205</v>
      </c>
      <c r="J89" s="27"/>
      <c r="K89" s="115" t="s">
        <v>1236</v>
      </c>
      <c r="L89" s="152"/>
      <c r="M89" s="124"/>
      <c r="N89" s="125"/>
      <c r="O89" s="67"/>
      <c r="P89" s="125"/>
      <c r="Q89" s="123">
        <f>COUNTA(E86:E90,G86:G90,I86:I90,K86:K90,M86:M90,O86:O90)</f>
        <v>21</v>
      </c>
      <c r="R89" s="165"/>
      <c r="S89" s="123"/>
      <c r="T89" s="169"/>
    </row>
    <row r="90" spans="2:20" ht="13.15" customHeight="1" thickBot="1" x14ac:dyDescent="0.2">
      <c r="B90" s="525"/>
      <c r="C90" s="527"/>
      <c r="D90" s="546"/>
      <c r="E90" s="74"/>
      <c r="F90" s="227">
        <f>COUNTA(E86:E90)</f>
        <v>4</v>
      </c>
      <c r="G90" s="320"/>
      <c r="H90" s="227">
        <f>COUNTA(G86:G90)</f>
        <v>3</v>
      </c>
      <c r="I90" s="71"/>
      <c r="J90" s="227">
        <f>COUNTA(I86:I90)</f>
        <v>4</v>
      </c>
      <c r="K90" s="86"/>
      <c r="L90" s="227">
        <f>COUNTA(K86:K90)</f>
        <v>4</v>
      </c>
      <c r="M90" s="256"/>
      <c r="N90" s="227">
        <f>COUNTA(M86:M90)</f>
        <v>3</v>
      </c>
      <c r="O90" s="71"/>
      <c r="P90" s="227">
        <f>COUNTA(O86:O90)</f>
        <v>3</v>
      </c>
      <c r="Q90" s="163"/>
      <c r="R90" s="224">
        <f>F90+H90+J90+L90+N90+P90</f>
        <v>21</v>
      </c>
      <c r="S90" s="163"/>
      <c r="T90" s="352">
        <f>R90+'2018 01-06'!T89</f>
        <v>90</v>
      </c>
    </row>
    <row r="91" spans="2:20" ht="13.15" customHeight="1" x14ac:dyDescent="0.15">
      <c r="B91" s="499">
        <v>18</v>
      </c>
      <c r="C91" s="526" t="s">
        <v>14</v>
      </c>
      <c r="D91" s="545">
        <v>4</v>
      </c>
      <c r="E91" s="72" t="s">
        <v>1107</v>
      </c>
      <c r="F91" s="154"/>
      <c r="G91" s="230" t="s">
        <v>1154</v>
      </c>
      <c r="H91" s="136"/>
      <c r="I91" s="72" t="s">
        <v>1221</v>
      </c>
      <c r="J91" s="27"/>
      <c r="K91" s="541"/>
      <c r="L91" s="27"/>
      <c r="M91" s="230" t="s">
        <v>1313</v>
      </c>
      <c r="N91" s="9"/>
      <c r="O91" s="67" t="s">
        <v>1355</v>
      </c>
      <c r="P91" s="9"/>
      <c r="Q91" s="122"/>
      <c r="R91" s="164"/>
      <c r="S91" s="122"/>
      <c r="T91" s="168"/>
    </row>
    <row r="92" spans="2:20" ht="13.15" customHeight="1" x14ac:dyDescent="0.15">
      <c r="B92" s="499"/>
      <c r="C92" s="526"/>
      <c r="D92" s="545"/>
      <c r="E92" s="73" t="s">
        <v>1108</v>
      </c>
      <c r="F92" s="154"/>
      <c r="G92" s="141" t="s">
        <v>1155</v>
      </c>
      <c r="H92" s="136"/>
      <c r="I92" s="73" t="s">
        <v>1222</v>
      </c>
      <c r="J92" s="27"/>
      <c r="K92" s="542"/>
      <c r="L92" s="27"/>
      <c r="M92" s="141" t="s">
        <v>1314</v>
      </c>
      <c r="N92" s="9"/>
      <c r="O92" s="67" t="s">
        <v>1369</v>
      </c>
      <c r="P92" s="9"/>
      <c r="Q92" s="123"/>
      <c r="R92" s="165"/>
      <c r="S92" s="123"/>
      <c r="T92" s="169"/>
    </row>
    <row r="93" spans="2:20" ht="13.15" customHeight="1" x14ac:dyDescent="0.15">
      <c r="B93" s="499"/>
      <c r="C93" s="526"/>
      <c r="D93" s="545"/>
      <c r="E93" s="73" t="s">
        <v>1109</v>
      </c>
      <c r="F93" s="154"/>
      <c r="G93" s="141" t="s">
        <v>1156</v>
      </c>
      <c r="H93" s="136"/>
      <c r="I93" s="73" t="s">
        <v>1223</v>
      </c>
      <c r="J93" s="27"/>
      <c r="K93" s="542"/>
      <c r="L93" s="27"/>
      <c r="M93" s="141" t="s">
        <v>1315</v>
      </c>
      <c r="N93" s="9"/>
      <c r="O93" s="67" t="s">
        <v>1356</v>
      </c>
      <c r="P93" s="9"/>
      <c r="Q93" s="123"/>
      <c r="R93" s="165"/>
      <c r="S93" s="123"/>
      <c r="T93" s="169"/>
    </row>
    <row r="94" spans="2:20" ht="13.15" customHeight="1" x14ac:dyDescent="0.15">
      <c r="B94" s="499"/>
      <c r="C94" s="526"/>
      <c r="D94" s="545"/>
      <c r="E94" s="73" t="s">
        <v>1110</v>
      </c>
      <c r="F94" s="154"/>
      <c r="G94" s="141"/>
      <c r="H94" s="136"/>
      <c r="I94" s="73" t="s">
        <v>1224</v>
      </c>
      <c r="J94" s="27"/>
      <c r="K94" s="542"/>
      <c r="L94" s="27"/>
      <c r="M94" s="141"/>
      <c r="N94" s="9"/>
      <c r="O94" s="67"/>
      <c r="P94" s="9"/>
      <c r="Q94" s="123">
        <f>COUNTA(E91:E95,G91:G95,I91:I95,K91:K95,M91:M95,O91:O95)</f>
        <v>17</v>
      </c>
      <c r="R94" s="165"/>
      <c r="S94" s="123"/>
      <c r="T94" s="169"/>
    </row>
    <row r="95" spans="2:20" ht="13.15" customHeight="1" thickBot="1" x14ac:dyDescent="0.2">
      <c r="B95" s="525"/>
      <c r="C95" s="527"/>
      <c r="D95" s="546"/>
      <c r="E95" s="74"/>
      <c r="F95" s="227">
        <f>COUNTA(E91:E95)</f>
        <v>4</v>
      </c>
      <c r="G95" s="320"/>
      <c r="H95" s="227">
        <f>COUNTA(G91:G95)</f>
        <v>3</v>
      </c>
      <c r="I95" s="74"/>
      <c r="J95" s="227">
        <f>COUNTA(I91:I95)</f>
        <v>4</v>
      </c>
      <c r="K95" s="543"/>
      <c r="L95" s="227">
        <f>COUNTA(K91:K95)</f>
        <v>0</v>
      </c>
      <c r="M95" s="320"/>
      <c r="N95" s="227">
        <f>COUNTA(M91:M95)</f>
        <v>3</v>
      </c>
      <c r="O95" s="256"/>
      <c r="P95" s="227">
        <f>COUNTA(O91:O95)</f>
        <v>3</v>
      </c>
      <c r="Q95" s="163"/>
      <c r="R95" s="224">
        <f>F95+H95+J95+L95+N95+P95</f>
        <v>17</v>
      </c>
      <c r="S95" s="163"/>
      <c r="T95" s="352">
        <f>R95+'2018 01-06'!T95</f>
        <v>50</v>
      </c>
    </row>
    <row r="96" spans="2:20" ht="13.15" customHeight="1" x14ac:dyDescent="0.15">
      <c r="B96" s="529">
        <v>19</v>
      </c>
      <c r="C96" s="530" t="s">
        <v>441</v>
      </c>
      <c r="D96" s="544">
        <v>4</v>
      </c>
      <c r="E96" s="209" t="s">
        <v>1088</v>
      </c>
      <c r="F96" s="210"/>
      <c r="G96" s="230" t="s">
        <v>1151</v>
      </c>
      <c r="H96" s="212"/>
      <c r="I96" s="213" t="s">
        <v>1193</v>
      </c>
      <c r="J96" s="214"/>
      <c r="K96" s="213" t="s">
        <v>1237</v>
      </c>
      <c r="L96" s="214"/>
      <c r="M96" s="213" t="s">
        <v>1302</v>
      </c>
      <c r="N96" s="216"/>
      <c r="O96" s="213" t="s">
        <v>1360</v>
      </c>
      <c r="P96" s="216"/>
      <c r="Q96" s="217"/>
      <c r="R96" s="218"/>
      <c r="S96" s="217"/>
      <c r="T96" s="219"/>
    </row>
    <row r="97" spans="2:20" ht="13.15" customHeight="1" x14ac:dyDescent="0.15">
      <c r="B97" s="499"/>
      <c r="C97" s="501"/>
      <c r="D97" s="545"/>
      <c r="E97" s="115" t="s">
        <v>1089</v>
      </c>
      <c r="F97" s="116"/>
      <c r="G97" s="141" t="s">
        <v>1152</v>
      </c>
      <c r="H97" s="118"/>
      <c r="I97" s="119" t="s">
        <v>1190</v>
      </c>
      <c r="J97" s="120"/>
      <c r="K97" s="119" t="s">
        <v>1238</v>
      </c>
      <c r="L97" s="120"/>
      <c r="M97" s="119" t="s">
        <v>1303</v>
      </c>
      <c r="N97" s="121"/>
      <c r="O97" s="119" t="s">
        <v>1361</v>
      </c>
      <c r="P97" s="121"/>
      <c r="Q97" s="123"/>
      <c r="R97" s="165"/>
      <c r="S97" s="123"/>
      <c r="T97" s="169"/>
    </row>
    <row r="98" spans="2:20" ht="13.15" customHeight="1" x14ac:dyDescent="0.15">
      <c r="B98" s="499"/>
      <c r="C98" s="501"/>
      <c r="D98" s="545"/>
      <c r="E98" s="115" t="s">
        <v>1090</v>
      </c>
      <c r="F98" s="116"/>
      <c r="G98" s="141" t="s">
        <v>1153</v>
      </c>
      <c r="H98" s="118"/>
      <c r="I98" s="119" t="s">
        <v>1191</v>
      </c>
      <c r="J98" s="120"/>
      <c r="K98" s="119" t="s">
        <v>1239</v>
      </c>
      <c r="L98" s="120"/>
      <c r="M98" s="119" t="s">
        <v>1304</v>
      </c>
      <c r="N98" s="121"/>
      <c r="O98" s="119" t="s">
        <v>1362</v>
      </c>
      <c r="P98" s="121"/>
      <c r="Q98" s="123"/>
      <c r="R98" s="165"/>
      <c r="S98" s="123"/>
      <c r="T98" s="169"/>
    </row>
    <row r="99" spans="2:20" ht="13.15" customHeight="1" x14ac:dyDescent="0.15">
      <c r="B99" s="499"/>
      <c r="C99" s="501"/>
      <c r="D99" s="545"/>
      <c r="E99" s="115" t="s">
        <v>1091</v>
      </c>
      <c r="F99" s="116"/>
      <c r="G99" s="141"/>
      <c r="H99" s="118"/>
      <c r="I99" s="119" t="s">
        <v>1192</v>
      </c>
      <c r="J99" s="120"/>
      <c r="K99" s="119" t="s">
        <v>1240</v>
      </c>
      <c r="L99" s="120"/>
      <c r="M99" s="119"/>
      <c r="N99" s="121"/>
      <c r="O99" s="119"/>
      <c r="P99" s="121"/>
      <c r="Q99" s="123">
        <f>COUNTA(E96:E100,G96:G100,I96:I100,K96:K100,M96:M100,O96:O100)</f>
        <v>21</v>
      </c>
      <c r="R99" s="165"/>
      <c r="S99" s="123"/>
      <c r="T99" s="169"/>
    </row>
    <row r="100" spans="2:20" ht="13.15" customHeight="1" thickBot="1" x14ac:dyDescent="0.2">
      <c r="B100" s="525"/>
      <c r="C100" s="531"/>
      <c r="D100" s="546"/>
      <c r="E100" s="220"/>
      <c r="F100" s="227">
        <f>COUNTA(E96:E100)</f>
        <v>4</v>
      </c>
      <c r="G100" s="320"/>
      <c r="H100" s="227">
        <f>COUNTA(G96:G100)</f>
        <v>3</v>
      </c>
      <c r="I100" s="223"/>
      <c r="J100" s="227">
        <f>COUNTA(I96:I100)</f>
        <v>4</v>
      </c>
      <c r="K100" s="223"/>
      <c r="L100" s="227">
        <f>COUNTA(K96:K100)</f>
        <v>4</v>
      </c>
      <c r="M100" s="223"/>
      <c r="N100" s="227">
        <f>COUNTA(M96:M100)</f>
        <v>3</v>
      </c>
      <c r="O100" s="223"/>
      <c r="P100" s="227">
        <f>COUNTA(O96:O100)</f>
        <v>3</v>
      </c>
      <c r="Q100" s="163"/>
      <c r="R100" s="224">
        <f>F100+H100+J100+L100+N100+P100</f>
        <v>21</v>
      </c>
      <c r="S100" s="163"/>
      <c r="T100" s="352">
        <f>R100+'2018 01-06'!T101</f>
        <v>119</v>
      </c>
    </row>
    <row r="101" spans="2:20" ht="13.15" customHeight="1" thickBot="1" x14ac:dyDescent="0.2">
      <c r="B101" s="347"/>
      <c r="C101" s="351" t="s">
        <v>1086</v>
      </c>
      <c r="D101" s="350">
        <v>5</v>
      </c>
      <c r="E101" s="347"/>
      <c r="F101" s="347"/>
      <c r="G101" s="347"/>
      <c r="H101" s="347"/>
      <c r="I101" s="347"/>
      <c r="J101" s="347"/>
      <c r="K101" s="347"/>
      <c r="L101" s="347"/>
      <c r="M101" s="347"/>
      <c r="N101" s="347"/>
      <c r="O101" s="347"/>
      <c r="P101" s="347"/>
      <c r="Q101" s="348"/>
      <c r="R101" s="349"/>
      <c r="S101" s="348"/>
      <c r="T101" s="263">
        <f>R101+'2018 01-06'!T107</f>
        <v>29</v>
      </c>
    </row>
    <row r="102" spans="2:20" ht="13.15" customHeight="1" x14ac:dyDescent="0.15">
      <c r="B102" s="529">
        <v>20</v>
      </c>
      <c r="C102" s="555" t="s">
        <v>816</v>
      </c>
      <c r="D102" s="577" t="s">
        <v>818</v>
      </c>
      <c r="E102" s="541"/>
      <c r="F102" s="273"/>
      <c r="G102" s="72" t="s">
        <v>1163</v>
      </c>
      <c r="H102" s="273"/>
      <c r="I102" s="72" t="s">
        <v>1213</v>
      </c>
      <c r="J102" s="273"/>
      <c r="K102" s="230" t="s">
        <v>1248</v>
      </c>
      <c r="L102" s="273"/>
      <c r="M102" s="230" t="s">
        <v>1305</v>
      </c>
      <c r="N102" s="273"/>
      <c r="O102" s="72" t="s">
        <v>1337</v>
      </c>
      <c r="P102" s="321"/>
      <c r="Q102" s="217"/>
      <c r="R102" s="218"/>
      <c r="S102" s="217"/>
      <c r="T102" s="285"/>
    </row>
    <row r="103" spans="2:20" ht="13.15" customHeight="1" x14ac:dyDescent="0.15">
      <c r="B103" s="499"/>
      <c r="C103" s="556"/>
      <c r="D103" s="578"/>
      <c r="E103" s="542"/>
      <c r="F103" s="132"/>
      <c r="G103" s="73" t="s">
        <v>1164</v>
      </c>
      <c r="H103" s="132"/>
      <c r="I103" s="73" t="s">
        <v>1210</v>
      </c>
      <c r="J103" s="132"/>
      <c r="K103" s="141" t="s">
        <v>1249</v>
      </c>
      <c r="L103" s="132"/>
      <c r="M103" s="141" t="s">
        <v>1306</v>
      </c>
      <c r="N103" s="132"/>
      <c r="O103" s="73" t="s">
        <v>1338</v>
      </c>
      <c r="P103" s="322"/>
      <c r="Q103" s="123"/>
      <c r="R103" s="165"/>
      <c r="S103" s="123"/>
      <c r="T103" s="274"/>
    </row>
    <row r="104" spans="2:20" ht="13.15" customHeight="1" x14ac:dyDescent="0.15">
      <c r="B104" s="499"/>
      <c r="C104" s="556"/>
      <c r="D104" s="578"/>
      <c r="E104" s="542"/>
      <c r="F104" s="132"/>
      <c r="G104" s="73" t="s">
        <v>1165</v>
      </c>
      <c r="H104" s="132"/>
      <c r="I104" s="73" t="s">
        <v>1211</v>
      </c>
      <c r="J104" s="132"/>
      <c r="K104" s="141" t="s">
        <v>1250</v>
      </c>
      <c r="L104" s="132"/>
      <c r="M104" s="141" t="s">
        <v>1307</v>
      </c>
      <c r="N104" s="132"/>
      <c r="O104" s="73" t="s">
        <v>1339</v>
      </c>
      <c r="P104" s="322"/>
      <c r="Q104" s="123"/>
      <c r="R104" s="165"/>
      <c r="S104" s="123"/>
      <c r="T104" s="274"/>
    </row>
    <row r="105" spans="2:20" ht="13.15" customHeight="1" x14ac:dyDescent="0.15">
      <c r="B105" s="499"/>
      <c r="C105" s="556"/>
      <c r="D105" s="578"/>
      <c r="E105" s="542"/>
      <c r="F105" s="132"/>
      <c r="G105" s="73"/>
      <c r="H105" s="132"/>
      <c r="I105" s="73" t="s">
        <v>1212</v>
      </c>
      <c r="J105" s="132"/>
      <c r="K105" s="141" t="s">
        <v>1251</v>
      </c>
      <c r="L105" s="132"/>
      <c r="M105" s="141"/>
      <c r="N105" s="132"/>
      <c r="O105" s="73"/>
      <c r="P105" s="322"/>
      <c r="Q105" s="123">
        <f>COUNTA(E102:E106,G102:G106,I102:I106,K102:K106,M102:M106,O102:O106)</f>
        <v>17</v>
      </c>
      <c r="R105" s="165"/>
      <c r="S105" s="123"/>
      <c r="T105" s="274"/>
    </row>
    <row r="106" spans="2:20" ht="13.15" customHeight="1" thickBot="1" x14ac:dyDescent="0.2">
      <c r="B106" s="525"/>
      <c r="C106" s="557"/>
      <c r="D106" s="579"/>
      <c r="E106" s="543"/>
      <c r="F106" s="227">
        <f>COUNTA(E102:E106)</f>
        <v>0</v>
      </c>
      <c r="G106" s="74"/>
      <c r="H106" s="227">
        <f>COUNTA(G102:G106)</f>
        <v>3</v>
      </c>
      <c r="I106" s="74"/>
      <c r="J106" s="227">
        <f>COUNTA(I102:I106)</f>
        <v>4</v>
      </c>
      <c r="K106" s="320"/>
      <c r="L106" s="227">
        <f>COUNTA(K102:K106)</f>
        <v>4</v>
      </c>
      <c r="M106" s="320"/>
      <c r="N106" s="227">
        <f>COUNTA(M102:M106)</f>
        <v>3</v>
      </c>
      <c r="O106" s="74"/>
      <c r="P106" s="323">
        <f>COUNTA(O102:O106)</f>
        <v>3</v>
      </c>
      <c r="Q106" s="246"/>
      <c r="R106" s="247">
        <f>F106+H106+J106+L106+N106+P106</f>
        <v>17</v>
      </c>
      <c r="S106" s="246"/>
      <c r="T106" s="352">
        <f>R106+'2018 01-06'!T113</f>
        <v>32</v>
      </c>
    </row>
    <row r="107" spans="2:20" ht="13.15" customHeight="1" x14ac:dyDescent="0.15">
      <c r="B107" s="550" t="s">
        <v>459</v>
      </c>
      <c r="C107" s="516"/>
      <c r="D107" s="517"/>
      <c r="E107" s="119" t="s">
        <v>941</v>
      </c>
      <c r="F107" s="116"/>
      <c r="G107" s="117"/>
      <c r="H107" s="118"/>
      <c r="I107" s="119" t="s">
        <v>941</v>
      </c>
      <c r="J107" s="120"/>
      <c r="K107" s="119" t="s">
        <v>941</v>
      </c>
      <c r="L107" s="120"/>
      <c r="M107" s="119" t="s">
        <v>1286</v>
      </c>
      <c r="N107" s="121"/>
      <c r="O107" s="119"/>
      <c r="P107" s="121"/>
      <c r="Q107" s="122"/>
      <c r="R107" s="164"/>
      <c r="S107" s="122"/>
      <c r="T107" s="285"/>
    </row>
    <row r="108" spans="2:20" ht="13.15" customHeight="1" x14ac:dyDescent="0.15">
      <c r="B108" s="550"/>
      <c r="C108" s="516"/>
      <c r="D108" s="517"/>
      <c r="E108" s="115" t="s">
        <v>1103</v>
      </c>
      <c r="F108" s="116"/>
      <c r="G108" s="117"/>
      <c r="H108" s="118"/>
      <c r="I108" s="119" t="s">
        <v>1182</v>
      </c>
      <c r="J108" s="120"/>
      <c r="K108" s="119" t="s">
        <v>1241</v>
      </c>
      <c r="L108" s="120"/>
      <c r="M108" s="119" t="s">
        <v>1287</v>
      </c>
      <c r="N108" s="121"/>
      <c r="O108" s="119"/>
      <c r="P108" s="121"/>
      <c r="Q108" s="289"/>
      <c r="R108" s="290"/>
      <c r="S108" s="289"/>
      <c r="T108" s="291"/>
    </row>
    <row r="109" spans="2:20" ht="13.15" customHeight="1" x14ac:dyDescent="0.15">
      <c r="B109" s="550"/>
      <c r="C109" s="516"/>
      <c r="D109" s="517"/>
      <c r="E109" s="115" t="s">
        <v>1104</v>
      </c>
      <c r="F109" s="116"/>
      <c r="G109" s="117"/>
      <c r="H109" s="118"/>
      <c r="I109" s="119" t="s">
        <v>1183</v>
      </c>
      <c r="J109" s="120"/>
      <c r="K109" s="119" t="s">
        <v>1242</v>
      </c>
      <c r="L109" s="120"/>
      <c r="M109" s="119" t="s">
        <v>1288</v>
      </c>
      <c r="N109" s="121"/>
      <c r="O109" s="119"/>
      <c r="P109" s="121"/>
      <c r="Q109" s="289"/>
      <c r="R109" s="290"/>
      <c r="S109" s="289"/>
      <c r="T109" s="291"/>
    </row>
    <row r="110" spans="2:20" ht="13.15" customHeight="1" x14ac:dyDescent="0.15">
      <c r="B110" s="550"/>
      <c r="C110" s="516"/>
      <c r="D110" s="517"/>
      <c r="E110" s="115" t="s">
        <v>1105</v>
      </c>
      <c r="F110" s="116"/>
      <c r="G110" s="117"/>
      <c r="H110" s="118"/>
      <c r="I110" s="119" t="s">
        <v>1184</v>
      </c>
      <c r="J110" s="120"/>
      <c r="K110" s="119" t="s">
        <v>1243</v>
      </c>
      <c r="L110" s="120"/>
      <c r="M110" s="119" t="s">
        <v>1289</v>
      </c>
      <c r="N110" s="121"/>
      <c r="O110" s="119"/>
      <c r="P110" s="121"/>
      <c r="Q110" s="289"/>
      <c r="R110" s="290"/>
      <c r="S110" s="289"/>
      <c r="T110" s="291"/>
    </row>
    <row r="111" spans="2:20" ht="13.15" customHeight="1" thickBot="1" x14ac:dyDescent="0.2">
      <c r="B111" s="551"/>
      <c r="C111" s="519"/>
      <c r="D111" s="520"/>
      <c r="E111" s="197" t="s">
        <v>1106</v>
      </c>
      <c r="F111" s="198"/>
      <c r="G111" s="199"/>
      <c r="H111" s="200"/>
      <c r="I111" s="201" t="s">
        <v>1185</v>
      </c>
      <c r="J111" s="202"/>
      <c r="K111" s="201" t="s">
        <v>1244</v>
      </c>
      <c r="L111" s="202"/>
      <c r="M111" s="201"/>
      <c r="N111" s="203"/>
      <c r="O111" s="201"/>
      <c r="P111" s="203"/>
      <c r="Q111" s="204"/>
      <c r="R111" s="205"/>
      <c r="S111" s="204"/>
      <c r="T111" s="286"/>
    </row>
    <row r="112" spans="2:20" ht="21" customHeight="1" thickTop="1" x14ac:dyDescent="0.15">
      <c r="B112" s="536" t="s">
        <v>469</v>
      </c>
      <c r="C112" s="537"/>
      <c r="D112" s="538"/>
      <c r="E112" s="192">
        <f>COUNTA(E5:E106)</f>
        <v>50</v>
      </c>
      <c r="F112" s="193"/>
      <c r="G112" s="175">
        <f>COUNTA(G5:G106)</f>
        <v>42</v>
      </c>
      <c r="H112" s="193"/>
      <c r="I112" s="175">
        <f>COUNTA(I5:I106)</f>
        <v>47</v>
      </c>
      <c r="J112" s="193"/>
      <c r="K112" s="175">
        <f>COUNTA(K5:K106)</f>
        <v>44</v>
      </c>
      <c r="L112" s="193"/>
      <c r="M112" s="175">
        <f>COUNTA(M5:M106)</f>
        <v>42</v>
      </c>
      <c r="N112" s="193"/>
      <c r="O112" s="175">
        <f>COUNTA(O5:O106)</f>
        <v>45</v>
      </c>
      <c r="P112" s="280"/>
      <c r="Q112" s="178">
        <f>Q8+Q13+Q18+Q23+Q28+Q33+Q38+Q43+Q48+Q53+Q58+Q63+Q68+Q73+Q79+Q84+Q89+Q94+Q99+Q105</f>
        <v>270</v>
      </c>
      <c r="R112" s="164"/>
      <c r="S112" s="162"/>
      <c r="T112" s="284"/>
    </row>
    <row r="113" spans="2:20" ht="21" customHeight="1" thickBot="1" x14ac:dyDescent="0.2">
      <c r="B113" s="491" t="s">
        <v>467</v>
      </c>
      <c r="C113" s="492"/>
      <c r="D113" s="493"/>
      <c r="E113" s="171"/>
      <c r="F113" s="172">
        <f>F9+F24+F29+F34+F39+F44+F49+F54+F59+F64+F69+F80+F85+F90+F95+F100+F106</f>
        <v>50</v>
      </c>
      <c r="G113" s="173"/>
      <c r="H113" s="172">
        <f>H9+H24+H29+H34+H39+H44+H49+H54+H59+H64+H69+H80+H85+H90+H95+H100+H106</f>
        <v>42</v>
      </c>
      <c r="I113" s="173"/>
      <c r="J113" s="172">
        <f>J9+J24+J29+J34+J39+J44+J49+J54+J59+J64+J69+J80+J85+J90+J95+J100+J106</f>
        <v>47</v>
      </c>
      <c r="K113" s="173"/>
      <c r="L113" s="172">
        <f>L9+L24+L29+L34+L39+L44+L49+L54+L59+L64+L69+L80+L85+L90+L95+L100+L106</f>
        <v>44</v>
      </c>
      <c r="M113" s="173"/>
      <c r="N113" s="172">
        <f>N9+N24+N29+N34+N39+N44+N49+N54+N59+N64+N69+N80+N85+N90+N95+N100+N106</f>
        <v>42</v>
      </c>
      <c r="O113" s="173"/>
      <c r="P113" s="174">
        <f>P9+P24+P29+P34+P39+P44+P49+P54+P59+P64+P69+P80+P85+P90+P95+P100+P106</f>
        <v>45</v>
      </c>
      <c r="Q113" s="163"/>
      <c r="R113" s="177">
        <f>R9+R14+R19+R24+R29+R34+R39+R44+R49+R54+R59+R64+R69+R74+R80+R85+R90+R95+R100+R106</f>
        <v>270</v>
      </c>
      <c r="S113" s="163"/>
      <c r="T113" s="353">
        <f>T9+T24+T29+T34+T39+T44+T49+T54+T59+T64+T69+T75+T80+T85+T90+T95+T100+T101+T106</f>
        <v>1319</v>
      </c>
    </row>
    <row r="114" spans="2:20" ht="21" customHeight="1" thickBot="1" x14ac:dyDescent="0.2">
      <c r="B114" s="494" t="s">
        <v>471</v>
      </c>
      <c r="C114" s="495"/>
      <c r="D114" s="496"/>
      <c r="E114" s="521">
        <f>F113+H113+J113+L113+N113+P113</f>
        <v>270</v>
      </c>
      <c r="F114" s="522"/>
      <c r="G114" s="522"/>
      <c r="H114" s="522"/>
      <c r="I114" s="522"/>
      <c r="J114" s="522"/>
      <c r="K114" s="522"/>
      <c r="L114" s="522"/>
      <c r="M114" s="522"/>
      <c r="N114" s="522"/>
      <c r="O114" s="522"/>
      <c r="P114" s="511"/>
      <c r="Q114" s="262"/>
      <c r="R114" s="263"/>
      <c r="S114" s="566">
        <f>'2018 01-06'!S121:T121+E114</f>
        <v>1319</v>
      </c>
      <c r="T114" s="567"/>
    </row>
  </sheetData>
  <mergeCells count="84">
    <mergeCell ref="C15:C19"/>
    <mergeCell ref="C10:C14"/>
    <mergeCell ref="C70:C74"/>
    <mergeCell ref="E40:E44"/>
    <mergeCell ref="E50:E54"/>
    <mergeCell ref="E102:E106"/>
    <mergeCell ref="C2:I2"/>
    <mergeCell ref="M5:M9"/>
    <mergeCell ref="M45:M49"/>
    <mergeCell ref="M50:M54"/>
    <mergeCell ref="K20:K24"/>
    <mergeCell ref="K30:K34"/>
    <mergeCell ref="K35:K39"/>
    <mergeCell ref="K55:K59"/>
    <mergeCell ref="K91:K95"/>
    <mergeCell ref="G40:G44"/>
    <mergeCell ref="G76:G80"/>
    <mergeCell ref="I40:I44"/>
    <mergeCell ref="I55:I59"/>
    <mergeCell ref="I45:I49"/>
    <mergeCell ref="I60:I64"/>
    <mergeCell ref="S4:T4"/>
    <mergeCell ref="B5:B9"/>
    <mergeCell ref="C5:C9"/>
    <mergeCell ref="D5:D9"/>
    <mergeCell ref="E5:E9"/>
    <mergeCell ref="G5:G9"/>
    <mergeCell ref="I5:I9"/>
    <mergeCell ref="Q4:R4"/>
    <mergeCell ref="K5:K9"/>
    <mergeCell ref="O5:O9"/>
    <mergeCell ref="B20:B24"/>
    <mergeCell ref="C20:C24"/>
    <mergeCell ref="D20:D24"/>
    <mergeCell ref="B25:B29"/>
    <mergeCell ref="C25:C29"/>
    <mergeCell ref="D25:D29"/>
    <mergeCell ref="B40:B44"/>
    <mergeCell ref="C40:C44"/>
    <mergeCell ref="D40:D44"/>
    <mergeCell ref="B30:B34"/>
    <mergeCell ref="C30:C34"/>
    <mergeCell ref="D30:D34"/>
    <mergeCell ref="B35:B39"/>
    <mergeCell ref="C35:C39"/>
    <mergeCell ref="D35:D39"/>
    <mergeCell ref="B60:B64"/>
    <mergeCell ref="B55:B59"/>
    <mergeCell ref="C55:C59"/>
    <mergeCell ref="D55:D58"/>
    <mergeCell ref="B45:B49"/>
    <mergeCell ref="C45:C49"/>
    <mergeCell ref="D45:D49"/>
    <mergeCell ref="B50:B54"/>
    <mergeCell ref="C50:C54"/>
    <mergeCell ref="D50:D54"/>
    <mergeCell ref="B65:B69"/>
    <mergeCell ref="C65:C69"/>
    <mergeCell ref="D65:D69"/>
    <mergeCell ref="B76:B80"/>
    <mergeCell ref="C76:C80"/>
    <mergeCell ref="D76:D80"/>
    <mergeCell ref="B91:B95"/>
    <mergeCell ref="C91:C95"/>
    <mergeCell ref="D91:D95"/>
    <mergeCell ref="B81:B85"/>
    <mergeCell ref="C81:C85"/>
    <mergeCell ref="D81:D85"/>
    <mergeCell ref="O30:O34"/>
    <mergeCell ref="S114:T114"/>
    <mergeCell ref="B102:B106"/>
    <mergeCell ref="C102:C106"/>
    <mergeCell ref="D102:D106"/>
    <mergeCell ref="B96:B100"/>
    <mergeCell ref="C96:C100"/>
    <mergeCell ref="D96:D100"/>
    <mergeCell ref="B107:D111"/>
    <mergeCell ref="B112:D112"/>
    <mergeCell ref="B113:D113"/>
    <mergeCell ref="B114:D114"/>
    <mergeCell ref="E114:P114"/>
    <mergeCell ref="B86:B90"/>
    <mergeCell ref="C86:C90"/>
    <mergeCell ref="D86:D90"/>
  </mergeCells>
  <phoneticPr fontId="1"/>
  <pageMargins left="0.39370078740157483" right="0.19685039370078741" top="0.39370078740157483" bottom="0.39370078740157483" header="0.19685039370078741" footer="0.19685039370078741"/>
  <pageSetup paperSize="9" scale="70" orientation="landscape" horizontalDpi="4294967293" verticalDpi="0" r:id="rId1"/>
  <headerFooter>
    <oddFooter>&amp;C&amp;P/&amp;N&amp;R&amp;D/&amp;T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114"/>
  <sheetViews>
    <sheetView topLeftCell="B1" zoomScale="90" zoomScaleNormal="90" workbookViewId="0">
      <pane xSplit="2" ySplit="4" topLeftCell="D5" activePane="bottomRight" state="frozen"/>
      <selection activeCell="T89" sqref="T89"/>
      <selection pane="topRight" activeCell="T89" sqref="T89"/>
      <selection pane="bottomLeft" activeCell="T89" sqref="T89"/>
      <selection pane="bottomRight" activeCell="T101" sqref="T101"/>
    </sheetView>
  </sheetViews>
  <sheetFormatPr defaultRowHeight="13.5" x14ac:dyDescent="0.15"/>
  <cols>
    <col min="1" max="1" width="1.25" customWidth="1"/>
    <col min="2" max="2" width="3.125" style="1" customWidth="1"/>
    <col min="3" max="3" width="12.25" customWidth="1"/>
    <col min="4" max="4" width="4.25" style="1" customWidth="1"/>
    <col min="5" max="5" width="18.625" style="66" customWidth="1"/>
    <col min="6" max="6" width="4.375" style="4" customWidth="1"/>
    <col min="7" max="7" width="19.625" style="66" customWidth="1"/>
    <col min="8" max="8" width="4.375" style="110" customWidth="1"/>
    <col min="9" max="9" width="19.625" style="66" customWidth="1"/>
    <col min="10" max="10" width="4.375" style="110" customWidth="1"/>
    <col min="11" max="11" width="19.625" style="66" customWidth="1"/>
    <col min="12" max="12" width="4.375" style="110" customWidth="1"/>
    <col min="13" max="13" width="19.625" style="66" customWidth="1"/>
    <col min="14" max="14" width="4.375" style="110" customWidth="1"/>
    <col min="15" max="15" width="19.625" style="66" customWidth="1"/>
    <col min="16" max="16" width="4.375" style="110" customWidth="1"/>
    <col min="17" max="20" width="7.625" customWidth="1"/>
  </cols>
  <sheetData>
    <row r="1" spans="2:20" ht="9" customHeight="1" x14ac:dyDescent="0.2"/>
    <row r="2" spans="2:20" ht="24" x14ac:dyDescent="0.15">
      <c r="C2" s="487" t="s">
        <v>1372</v>
      </c>
      <c r="D2" s="487"/>
      <c r="E2" s="487"/>
      <c r="F2" s="487"/>
      <c r="G2" s="487"/>
      <c r="H2" s="487"/>
      <c r="I2" s="487"/>
    </row>
    <row r="3" spans="2:20" ht="6" customHeight="1" thickBot="1" x14ac:dyDescent="0.25">
      <c r="C3" s="364"/>
      <c r="D3" s="364"/>
      <c r="E3" s="364"/>
      <c r="F3" s="364"/>
      <c r="G3" s="364"/>
      <c r="H3" s="364"/>
      <c r="I3" s="364"/>
    </row>
    <row r="4" spans="2:20" ht="21" customHeight="1" thickBot="1" x14ac:dyDescent="0.2">
      <c r="B4" s="102"/>
      <c r="C4" s="103" t="s">
        <v>0</v>
      </c>
      <c r="D4" s="103" t="s">
        <v>9</v>
      </c>
      <c r="E4" s="190">
        <v>43491</v>
      </c>
      <c r="F4" s="111"/>
      <c r="G4" s="287">
        <v>43519</v>
      </c>
      <c r="H4" s="113"/>
      <c r="I4" s="287">
        <v>43540</v>
      </c>
      <c r="J4" s="111"/>
      <c r="K4" s="287">
        <v>43575</v>
      </c>
      <c r="L4" s="111"/>
      <c r="M4" s="287">
        <v>43610</v>
      </c>
      <c r="N4" s="114"/>
      <c r="O4" s="287">
        <v>43638</v>
      </c>
      <c r="P4" s="114"/>
      <c r="Q4" s="534" t="s">
        <v>1654</v>
      </c>
      <c r="R4" s="535"/>
      <c r="S4" s="523" t="s">
        <v>558</v>
      </c>
      <c r="T4" s="524"/>
    </row>
    <row r="5" spans="2:20" ht="13.15" customHeight="1" x14ac:dyDescent="0.15">
      <c r="B5" s="568">
        <v>1</v>
      </c>
      <c r="C5" s="571" t="s">
        <v>815</v>
      </c>
      <c r="D5" s="574">
        <v>1</v>
      </c>
      <c r="E5" s="541"/>
      <c r="F5" s="300"/>
      <c r="G5" s="72" t="s">
        <v>1457</v>
      </c>
      <c r="H5" s="301"/>
      <c r="I5" s="541"/>
      <c r="J5" s="300"/>
      <c r="K5" s="541"/>
      <c r="L5" s="300"/>
      <c r="M5" s="72" t="s">
        <v>1597</v>
      </c>
      <c r="N5" s="302"/>
      <c r="O5" s="541"/>
      <c r="P5" s="303"/>
      <c r="Q5" s="309"/>
      <c r="R5" s="310"/>
      <c r="S5" s="311"/>
      <c r="T5" s="316"/>
    </row>
    <row r="6" spans="2:20" ht="13.15" customHeight="1" x14ac:dyDescent="0.15">
      <c r="B6" s="569"/>
      <c r="C6" s="572"/>
      <c r="D6" s="575"/>
      <c r="E6" s="542"/>
      <c r="F6" s="304"/>
      <c r="G6" s="73" t="s">
        <v>1458</v>
      </c>
      <c r="H6" s="305"/>
      <c r="I6" s="542"/>
      <c r="J6" s="304"/>
      <c r="K6" s="542"/>
      <c r="L6" s="304"/>
      <c r="M6" s="73" t="s">
        <v>1598</v>
      </c>
      <c r="N6" s="306"/>
      <c r="O6" s="542"/>
      <c r="P6" s="307"/>
      <c r="Q6" s="312"/>
      <c r="R6" s="313"/>
      <c r="S6" s="314"/>
      <c r="T6" s="317"/>
    </row>
    <row r="7" spans="2:20" ht="13.15" customHeight="1" x14ac:dyDescent="0.15">
      <c r="B7" s="569"/>
      <c r="C7" s="572"/>
      <c r="D7" s="575"/>
      <c r="E7" s="542"/>
      <c r="F7" s="304"/>
      <c r="G7" s="73" t="s">
        <v>1459</v>
      </c>
      <c r="H7" s="305"/>
      <c r="I7" s="542"/>
      <c r="J7" s="304"/>
      <c r="K7" s="542"/>
      <c r="L7" s="304"/>
      <c r="M7" s="73" t="s">
        <v>1599</v>
      </c>
      <c r="N7" s="306"/>
      <c r="O7" s="542"/>
      <c r="P7" s="307"/>
      <c r="Q7" s="312"/>
      <c r="R7" s="313"/>
      <c r="S7" s="314"/>
      <c r="T7" s="317"/>
    </row>
    <row r="8" spans="2:20" ht="13.15" customHeight="1" x14ac:dyDescent="0.15">
      <c r="B8" s="569"/>
      <c r="C8" s="572"/>
      <c r="D8" s="575"/>
      <c r="E8" s="542"/>
      <c r="F8" s="304"/>
      <c r="G8" s="73"/>
      <c r="H8" s="305"/>
      <c r="I8" s="542"/>
      <c r="J8" s="304"/>
      <c r="K8" s="542"/>
      <c r="L8" s="304"/>
      <c r="M8" s="73"/>
      <c r="N8" s="306"/>
      <c r="O8" s="542"/>
      <c r="P8" s="307"/>
      <c r="Q8" s="123">
        <f>COUNTA(E5:E9,G5:G9,I5:I9,K5:K9,M5:M9,O5:O9)</f>
        <v>6</v>
      </c>
      <c r="R8" s="165"/>
      <c r="S8" s="314"/>
      <c r="T8" s="317"/>
    </row>
    <row r="9" spans="2:20" ht="13.15" customHeight="1" thickBot="1" x14ac:dyDescent="0.2">
      <c r="B9" s="570"/>
      <c r="C9" s="573"/>
      <c r="D9" s="576"/>
      <c r="E9" s="543"/>
      <c r="F9" s="227">
        <f>COUNTA(E5:E9)</f>
        <v>0</v>
      </c>
      <c r="G9" s="74"/>
      <c r="H9" s="227">
        <f>COUNTA(G5:G9)</f>
        <v>3</v>
      </c>
      <c r="I9" s="543"/>
      <c r="J9" s="227">
        <f>COUNTA(I5:I9)</f>
        <v>0</v>
      </c>
      <c r="K9" s="543"/>
      <c r="L9" s="227">
        <f>COUNTA(K5:K9)</f>
        <v>0</v>
      </c>
      <c r="M9" s="74"/>
      <c r="N9" s="227">
        <f>COUNTA(M5:M9)</f>
        <v>3</v>
      </c>
      <c r="O9" s="543"/>
      <c r="P9" s="227">
        <f>COUNTA(O5:O9)</f>
        <v>0</v>
      </c>
      <c r="Q9" s="163"/>
      <c r="R9" s="224">
        <f>F9+H9+J9+L9+N9+P9</f>
        <v>6</v>
      </c>
      <c r="S9" s="384"/>
      <c r="T9" s="334">
        <f>R9+'2018 01-06'!T10</f>
        <v>13</v>
      </c>
    </row>
    <row r="10" spans="2:20" ht="13.15" customHeight="1" x14ac:dyDescent="0.15">
      <c r="B10" s="374">
        <v>2</v>
      </c>
      <c r="C10" s="580" t="s">
        <v>1370</v>
      </c>
      <c r="D10" s="376">
        <v>1</v>
      </c>
      <c r="E10" s="541"/>
      <c r="F10" s="132"/>
      <c r="G10" s="73" t="s">
        <v>1479</v>
      </c>
      <c r="H10" s="132"/>
      <c r="I10" s="73" t="s">
        <v>1510</v>
      </c>
      <c r="J10" s="132"/>
      <c r="K10" s="541"/>
      <c r="L10" s="132"/>
      <c r="M10" s="73" t="s">
        <v>1587</v>
      </c>
      <c r="N10" s="132"/>
      <c r="O10" s="73" t="s">
        <v>1613</v>
      </c>
      <c r="P10" s="132"/>
      <c r="Q10" s="217"/>
      <c r="R10" s="218"/>
      <c r="S10" s="311"/>
      <c r="T10" s="385"/>
    </row>
    <row r="11" spans="2:20" ht="13.15" customHeight="1" x14ac:dyDescent="0.15">
      <c r="B11" s="374"/>
      <c r="C11" s="572"/>
      <c r="D11" s="376"/>
      <c r="E11" s="542"/>
      <c r="F11" s="132"/>
      <c r="G11" s="73" t="s">
        <v>1443</v>
      </c>
      <c r="H11" s="132"/>
      <c r="I11" s="73" t="s">
        <v>1511</v>
      </c>
      <c r="J11" s="132"/>
      <c r="K11" s="542"/>
      <c r="L11" s="132"/>
      <c r="M11" s="73" t="s">
        <v>1595</v>
      </c>
      <c r="N11" s="132"/>
      <c r="O11" s="73" t="s">
        <v>1612</v>
      </c>
      <c r="P11" s="132"/>
      <c r="Q11" s="123"/>
      <c r="R11" s="165"/>
      <c r="S11" s="314"/>
      <c r="T11" s="386"/>
    </row>
    <row r="12" spans="2:20" ht="13.15" customHeight="1" x14ac:dyDescent="0.15">
      <c r="B12" s="374"/>
      <c r="C12" s="572"/>
      <c r="D12" s="376"/>
      <c r="E12" s="542"/>
      <c r="F12" s="132"/>
      <c r="G12" s="73" t="s">
        <v>1444</v>
      </c>
      <c r="H12" s="132"/>
      <c r="I12" s="73" t="s">
        <v>1512</v>
      </c>
      <c r="J12" s="132"/>
      <c r="K12" s="542"/>
      <c r="L12" s="132"/>
      <c r="M12" s="73" t="s">
        <v>1596</v>
      </c>
      <c r="N12" s="132"/>
      <c r="O12" s="73" t="s">
        <v>1614</v>
      </c>
      <c r="P12" s="132"/>
      <c r="Q12" s="123"/>
      <c r="R12" s="165"/>
      <c r="S12" s="314"/>
      <c r="T12" s="386"/>
    </row>
    <row r="13" spans="2:20" ht="13.15" customHeight="1" x14ac:dyDescent="0.15">
      <c r="B13" s="374"/>
      <c r="C13" s="572"/>
      <c r="D13" s="376"/>
      <c r="E13" s="542"/>
      <c r="F13" s="132"/>
      <c r="G13" s="73"/>
      <c r="H13" s="132"/>
      <c r="I13" s="73"/>
      <c r="J13" s="132"/>
      <c r="K13" s="542"/>
      <c r="L13" s="132"/>
      <c r="M13" s="73"/>
      <c r="N13" s="132"/>
      <c r="O13" s="73"/>
      <c r="P13" s="132"/>
      <c r="Q13" s="123">
        <f>COUNTA(E10:E14,G10:G14,I10:I14,K10:K14,M10:M14,O10:O14)</f>
        <v>12</v>
      </c>
      <c r="R13" s="165"/>
      <c r="S13" s="314"/>
      <c r="T13" s="386"/>
    </row>
    <row r="14" spans="2:20" ht="13.15" customHeight="1" thickBot="1" x14ac:dyDescent="0.2">
      <c r="B14" s="375"/>
      <c r="C14" s="573"/>
      <c r="D14" s="377"/>
      <c r="E14" s="543"/>
      <c r="F14" s="227">
        <f>COUNTA(E10:E14)</f>
        <v>0</v>
      </c>
      <c r="G14" s="74"/>
      <c r="H14" s="227">
        <f>COUNTA(G10:G14)</f>
        <v>3</v>
      </c>
      <c r="I14" s="74"/>
      <c r="J14" s="227">
        <f>COUNTA(I10:I14)</f>
        <v>3</v>
      </c>
      <c r="K14" s="543"/>
      <c r="L14" s="227">
        <f>COUNTA(K10:K14)</f>
        <v>0</v>
      </c>
      <c r="M14" s="74"/>
      <c r="N14" s="227">
        <f>COUNTA(M10:M14)</f>
        <v>3</v>
      </c>
      <c r="O14" s="74"/>
      <c r="P14" s="227">
        <f>COUNTA(O10:O14)</f>
        <v>3</v>
      </c>
      <c r="Q14" s="163"/>
      <c r="R14" s="224">
        <f>F14+H14+J14+L14+N14+P14</f>
        <v>12</v>
      </c>
      <c r="S14" s="380"/>
      <c r="T14" s="334">
        <f>R14+'2018 07-12'!T14</f>
        <v>12</v>
      </c>
    </row>
    <row r="15" spans="2:20" ht="13.15" customHeight="1" x14ac:dyDescent="0.15">
      <c r="B15" s="374">
        <v>3</v>
      </c>
      <c r="C15" s="580" t="s">
        <v>1373</v>
      </c>
      <c r="D15" s="376">
        <v>1</v>
      </c>
      <c r="E15" s="73" t="s">
        <v>1409</v>
      </c>
      <c r="F15" s="132"/>
      <c r="G15" s="541"/>
      <c r="H15" s="132"/>
      <c r="I15" s="73" t="s">
        <v>1513</v>
      </c>
      <c r="J15" s="132"/>
      <c r="K15" s="541"/>
      <c r="L15" s="132"/>
      <c r="M15" s="73" t="s">
        <v>1592</v>
      </c>
      <c r="N15" s="132"/>
      <c r="O15" s="73" t="s">
        <v>1634</v>
      </c>
      <c r="P15" s="132"/>
      <c r="Q15" s="217"/>
      <c r="R15" s="218"/>
      <c r="S15" s="311"/>
      <c r="T15" s="385"/>
    </row>
    <row r="16" spans="2:20" ht="13.15" customHeight="1" x14ac:dyDescent="0.15">
      <c r="B16" s="374"/>
      <c r="C16" s="572"/>
      <c r="D16" s="376"/>
      <c r="E16" s="73" t="s">
        <v>1410</v>
      </c>
      <c r="F16" s="132"/>
      <c r="G16" s="542"/>
      <c r="H16" s="132"/>
      <c r="I16" s="73" t="s">
        <v>1514</v>
      </c>
      <c r="J16" s="132"/>
      <c r="K16" s="542"/>
      <c r="L16" s="132"/>
      <c r="M16" s="73" t="s">
        <v>1593</v>
      </c>
      <c r="N16" s="132"/>
      <c r="O16" s="73" t="s">
        <v>1635</v>
      </c>
      <c r="P16" s="132"/>
      <c r="Q16" s="123"/>
      <c r="R16" s="165"/>
      <c r="S16" s="314"/>
      <c r="T16" s="386"/>
    </row>
    <row r="17" spans="2:20" ht="13.15" customHeight="1" x14ac:dyDescent="0.15">
      <c r="B17" s="374"/>
      <c r="C17" s="572"/>
      <c r="D17" s="376"/>
      <c r="E17" s="73" t="s">
        <v>1411</v>
      </c>
      <c r="F17" s="132"/>
      <c r="G17" s="542"/>
      <c r="H17" s="132"/>
      <c r="I17" s="73" t="s">
        <v>1515</v>
      </c>
      <c r="J17" s="132"/>
      <c r="K17" s="542"/>
      <c r="L17" s="132"/>
      <c r="M17" s="73" t="s">
        <v>1594</v>
      </c>
      <c r="N17" s="132"/>
      <c r="O17" s="73" t="s">
        <v>1636</v>
      </c>
      <c r="P17" s="132"/>
      <c r="Q17" s="123"/>
      <c r="R17" s="165"/>
      <c r="S17" s="314"/>
      <c r="T17" s="386"/>
    </row>
    <row r="18" spans="2:20" ht="13.15" customHeight="1" x14ac:dyDescent="0.15">
      <c r="B18" s="374"/>
      <c r="C18" s="572"/>
      <c r="D18" s="376"/>
      <c r="E18" s="73" t="s">
        <v>1412</v>
      </c>
      <c r="F18" s="132"/>
      <c r="G18" s="542"/>
      <c r="H18" s="132"/>
      <c r="I18" s="73"/>
      <c r="J18" s="132"/>
      <c r="K18" s="542"/>
      <c r="L18" s="132"/>
      <c r="M18" s="73"/>
      <c r="N18" s="132"/>
      <c r="O18" s="73"/>
      <c r="P18" s="132"/>
      <c r="Q18" s="123">
        <f>COUNTA(E15:E19,G15:G19,I15:I19,K15:K19,M15:M19,O15:O19)</f>
        <v>13</v>
      </c>
      <c r="R18" s="165"/>
      <c r="S18" s="314"/>
      <c r="T18" s="386"/>
    </row>
    <row r="19" spans="2:20" ht="13.15" customHeight="1" thickBot="1" x14ac:dyDescent="0.2">
      <c r="B19" s="374"/>
      <c r="C19" s="573"/>
      <c r="D19" s="376"/>
      <c r="E19" s="73"/>
      <c r="F19" s="227">
        <f>COUNTA(E15:E19)</f>
        <v>4</v>
      </c>
      <c r="G19" s="543"/>
      <c r="H19" s="227">
        <f>COUNTA(G15:G19)</f>
        <v>0</v>
      </c>
      <c r="I19" s="74"/>
      <c r="J19" s="227">
        <f>COUNTA(I15:I19)</f>
        <v>3</v>
      </c>
      <c r="K19" s="543"/>
      <c r="L19" s="227">
        <f>COUNTA(K15:K19)</f>
        <v>0</v>
      </c>
      <c r="M19" s="74"/>
      <c r="N19" s="227">
        <f>COUNTA(M15:M19)</f>
        <v>3</v>
      </c>
      <c r="O19" s="74"/>
      <c r="P19" s="227">
        <f>COUNTA(O15:O19)</f>
        <v>3</v>
      </c>
      <c r="Q19" s="163"/>
      <c r="R19" s="224">
        <f>F19+H19+J19+L19+N19+P19</f>
        <v>13</v>
      </c>
      <c r="S19" s="308"/>
      <c r="T19" s="334">
        <f>R19+'2018 07-12'!T19</f>
        <v>13</v>
      </c>
    </row>
    <row r="20" spans="2:20" ht="13.15" customHeight="1" x14ac:dyDescent="0.15">
      <c r="B20" s="529">
        <v>4</v>
      </c>
      <c r="C20" s="533" t="s">
        <v>5</v>
      </c>
      <c r="D20" s="544">
        <v>1</v>
      </c>
      <c r="E20" s="209" t="s">
        <v>1401</v>
      </c>
      <c r="F20" s="210"/>
      <c r="G20" s="211" t="s">
        <v>1425</v>
      </c>
      <c r="H20" s="212"/>
      <c r="I20" s="213" t="s">
        <v>1483</v>
      </c>
      <c r="J20" s="214"/>
      <c r="K20" s="541"/>
      <c r="L20" s="215"/>
      <c r="M20" s="78" t="s">
        <v>1600</v>
      </c>
      <c r="N20" s="216"/>
      <c r="O20" s="213" t="s">
        <v>1652</v>
      </c>
      <c r="P20" s="216"/>
      <c r="Q20" s="217"/>
      <c r="R20" s="218"/>
      <c r="S20" s="217"/>
      <c r="T20" s="219"/>
    </row>
    <row r="21" spans="2:20" ht="13.15" customHeight="1" x14ac:dyDescent="0.15">
      <c r="B21" s="499"/>
      <c r="C21" s="526"/>
      <c r="D21" s="545"/>
      <c r="E21" s="115" t="s">
        <v>1402</v>
      </c>
      <c r="F21" s="116"/>
      <c r="G21" s="117" t="s">
        <v>1426</v>
      </c>
      <c r="H21" s="118"/>
      <c r="I21" s="119" t="s">
        <v>1484</v>
      </c>
      <c r="J21" s="120"/>
      <c r="K21" s="542"/>
      <c r="L21" s="27"/>
      <c r="M21" s="67" t="s">
        <v>1601</v>
      </c>
      <c r="N21" s="121"/>
      <c r="O21" s="119" t="s">
        <v>1629</v>
      </c>
      <c r="P21" s="121"/>
      <c r="Q21" s="123"/>
      <c r="R21" s="165"/>
      <c r="S21" s="123"/>
      <c r="T21" s="169"/>
    </row>
    <row r="22" spans="2:20" ht="13.15" customHeight="1" x14ac:dyDescent="0.15">
      <c r="B22" s="499"/>
      <c r="C22" s="526"/>
      <c r="D22" s="545"/>
      <c r="E22" s="115" t="s">
        <v>1403</v>
      </c>
      <c r="F22" s="116"/>
      <c r="G22" s="117" t="s">
        <v>1427</v>
      </c>
      <c r="H22" s="118"/>
      <c r="I22" s="119" t="s">
        <v>1485</v>
      </c>
      <c r="J22" s="120"/>
      <c r="K22" s="542"/>
      <c r="L22" s="27"/>
      <c r="M22" s="67" t="s">
        <v>1602</v>
      </c>
      <c r="N22" s="121"/>
      <c r="O22" s="119" t="s">
        <v>1630</v>
      </c>
      <c r="P22" s="121"/>
      <c r="Q22" s="123"/>
      <c r="R22" s="165"/>
      <c r="S22" s="123"/>
      <c r="T22" s="169"/>
    </row>
    <row r="23" spans="2:20" ht="13.15" customHeight="1" x14ac:dyDescent="0.15">
      <c r="B23" s="499"/>
      <c r="C23" s="526"/>
      <c r="D23" s="545"/>
      <c r="E23" s="115" t="s">
        <v>1404</v>
      </c>
      <c r="F23" s="116"/>
      <c r="G23" s="117"/>
      <c r="H23" s="118"/>
      <c r="I23" s="119"/>
      <c r="J23" s="120"/>
      <c r="K23" s="542"/>
      <c r="L23" s="27"/>
      <c r="M23" s="67"/>
      <c r="N23" s="121"/>
      <c r="O23" s="119"/>
      <c r="P23" s="121"/>
      <c r="Q23" s="123">
        <f>COUNTA(E20:E24,G20:G24,I20:I24,K20:K24,M20:M24,O20:O24)</f>
        <v>16</v>
      </c>
      <c r="R23" s="165"/>
      <c r="S23" s="123"/>
      <c r="T23" s="169"/>
    </row>
    <row r="24" spans="2:20" ht="13.15" customHeight="1" thickBot="1" x14ac:dyDescent="0.2">
      <c r="B24" s="525"/>
      <c r="C24" s="527"/>
      <c r="D24" s="546"/>
      <c r="E24" s="220"/>
      <c r="F24" s="221">
        <f>COUNTA(E20:E24)</f>
        <v>4</v>
      </c>
      <c r="G24" s="222"/>
      <c r="H24" s="221">
        <f>COUNTA(G20:G24)</f>
        <v>3</v>
      </c>
      <c r="I24" s="223"/>
      <c r="J24" s="221">
        <f>COUNTA(I20:I24)</f>
        <v>3</v>
      </c>
      <c r="K24" s="543"/>
      <c r="L24" s="221">
        <f>COUNTA(K20:K24)</f>
        <v>0</v>
      </c>
      <c r="M24" s="71"/>
      <c r="N24" s="221">
        <f>COUNTA(M20:M24)</f>
        <v>3</v>
      </c>
      <c r="O24" s="223"/>
      <c r="P24" s="221">
        <f>COUNTA(O20:O24)</f>
        <v>3</v>
      </c>
      <c r="Q24" s="163"/>
      <c r="R24" s="224">
        <f>F24+H24+J24+L24+N24+P24</f>
        <v>16</v>
      </c>
      <c r="S24" s="163"/>
      <c r="T24" s="352">
        <f>R24+'2018 07-12'!T24</f>
        <v>121</v>
      </c>
    </row>
    <row r="25" spans="2:20" ht="13.15" customHeight="1" x14ac:dyDescent="0.15">
      <c r="B25" s="529">
        <v>5</v>
      </c>
      <c r="C25" s="533" t="s">
        <v>2</v>
      </c>
      <c r="D25" s="544">
        <v>1</v>
      </c>
      <c r="E25" s="209" t="s">
        <v>1395</v>
      </c>
      <c r="F25" s="210"/>
      <c r="G25" s="211" t="s">
        <v>1434</v>
      </c>
      <c r="H25" s="212"/>
      <c r="I25" s="78" t="s">
        <v>1489</v>
      </c>
      <c r="J25" s="215"/>
      <c r="K25" s="115" t="s">
        <v>1549</v>
      </c>
      <c r="L25" s="214"/>
      <c r="M25" s="115" t="s">
        <v>1583</v>
      </c>
      <c r="N25" s="216"/>
      <c r="O25" s="213" t="s">
        <v>1643</v>
      </c>
      <c r="P25" s="216"/>
      <c r="Q25" s="217"/>
      <c r="R25" s="218"/>
      <c r="S25" s="217"/>
      <c r="T25" s="219"/>
    </row>
    <row r="26" spans="2:20" ht="13.15" customHeight="1" x14ac:dyDescent="0.15">
      <c r="B26" s="499"/>
      <c r="C26" s="526"/>
      <c r="D26" s="545"/>
      <c r="E26" s="115" t="s">
        <v>1396</v>
      </c>
      <c r="F26" s="116"/>
      <c r="G26" s="117" t="s">
        <v>1435</v>
      </c>
      <c r="H26" s="118"/>
      <c r="I26" s="67" t="s">
        <v>1490</v>
      </c>
      <c r="J26" s="27"/>
      <c r="K26" s="115" t="s">
        <v>1550</v>
      </c>
      <c r="L26" s="120"/>
      <c r="M26" s="115" t="s">
        <v>1584</v>
      </c>
      <c r="N26" s="121"/>
      <c r="O26" s="119" t="s">
        <v>1644</v>
      </c>
      <c r="P26" s="121"/>
      <c r="Q26" s="123"/>
      <c r="R26" s="165"/>
      <c r="S26" s="123"/>
      <c r="T26" s="169"/>
    </row>
    <row r="27" spans="2:20" ht="13.15" customHeight="1" x14ac:dyDescent="0.15">
      <c r="B27" s="499"/>
      <c r="C27" s="526"/>
      <c r="D27" s="545"/>
      <c r="E27" s="115" t="s">
        <v>1423</v>
      </c>
      <c r="F27" s="116"/>
      <c r="G27" s="117" t="s">
        <v>1436</v>
      </c>
      <c r="H27" s="118"/>
      <c r="I27" s="67" t="s">
        <v>1491</v>
      </c>
      <c r="J27" s="27"/>
      <c r="K27" s="115" t="s">
        <v>1551</v>
      </c>
      <c r="L27" s="120"/>
      <c r="M27" s="115" t="s">
        <v>1585</v>
      </c>
      <c r="N27" s="121"/>
      <c r="O27" s="119" t="s">
        <v>1645</v>
      </c>
      <c r="P27" s="121"/>
      <c r="Q27" s="123"/>
      <c r="R27" s="165"/>
      <c r="S27" s="123"/>
      <c r="T27" s="169"/>
    </row>
    <row r="28" spans="2:20" ht="13.15" customHeight="1" x14ac:dyDescent="0.15">
      <c r="B28" s="499"/>
      <c r="C28" s="526"/>
      <c r="D28" s="545"/>
      <c r="E28" s="115" t="s">
        <v>1397</v>
      </c>
      <c r="F28" s="116"/>
      <c r="G28" s="117"/>
      <c r="H28" s="118"/>
      <c r="I28" s="67"/>
      <c r="J28" s="27"/>
      <c r="K28" s="119"/>
      <c r="L28" s="120"/>
      <c r="M28" s="115"/>
      <c r="N28" s="121"/>
      <c r="O28" s="119"/>
      <c r="P28" s="121"/>
      <c r="Q28" s="123">
        <f>COUNTA(E25:E29,G25:G29,I25:I29,K25:K29,M25:M29,O25:O29)</f>
        <v>19</v>
      </c>
      <c r="R28" s="165"/>
      <c r="S28" s="123"/>
      <c r="T28" s="169"/>
    </row>
    <row r="29" spans="2:20" ht="13.15" customHeight="1" thickBot="1" x14ac:dyDescent="0.2">
      <c r="B29" s="525"/>
      <c r="C29" s="527"/>
      <c r="D29" s="546"/>
      <c r="E29" s="220"/>
      <c r="F29" s="221">
        <f>COUNTA(E25:E29)</f>
        <v>4</v>
      </c>
      <c r="G29" s="222"/>
      <c r="H29" s="221">
        <f>COUNTA(G25:G29)</f>
        <v>3</v>
      </c>
      <c r="I29" s="71"/>
      <c r="J29" s="221">
        <f>COUNTA(I25:I29)</f>
        <v>3</v>
      </c>
      <c r="K29" s="68"/>
      <c r="L29" s="221">
        <f>COUNTA(K25:K29)</f>
        <v>3</v>
      </c>
      <c r="M29" s="223"/>
      <c r="N29" s="221">
        <f>COUNTA(M25:M29)</f>
        <v>3</v>
      </c>
      <c r="O29" s="223"/>
      <c r="P29" s="221">
        <f>COUNTA(O25:O29)</f>
        <v>3</v>
      </c>
      <c r="Q29" s="163"/>
      <c r="R29" s="224">
        <f>F29+H29+J29+L29+N29+P29</f>
        <v>19</v>
      </c>
      <c r="S29" s="163"/>
      <c r="T29" s="352">
        <f>R29+'2018 07-12'!T29</f>
        <v>137</v>
      </c>
    </row>
    <row r="30" spans="2:20" ht="13.15" customHeight="1" x14ac:dyDescent="0.15">
      <c r="B30" s="499">
        <v>6</v>
      </c>
      <c r="C30" s="526" t="s">
        <v>1</v>
      </c>
      <c r="D30" s="545">
        <v>1</v>
      </c>
      <c r="E30" s="115" t="s">
        <v>1391</v>
      </c>
      <c r="F30" s="116"/>
      <c r="G30" s="230" t="s">
        <v>1454</v>
      </c>
      <c r="H30" s="118"/>
      <c r="I30" s="72" t="s">
        <v>1501</v>
      </c>
      <c r="J30" s="127"/>
      <c r="K30" s="541"/>
      <c r="L30" s="27"/>
      <c r="M30" s="124" t="s">
        <v>1570</v>
      </c>
      <c r="N30" s="125"/>
      <c r="O30" s="72" t="s">
        <v>1637</v>
      </c>
      <c r="P30" s="125"/>
      <c r="Q30" s="122"/>
      <c r="R30" s="164"/>
      <c r="S30" s="122"/>
      <c r="T30" s="168"/>
    </row>
    <row r="31" spans="2:20" ht="13.15" customHeight="1" x14ac:dyDescent="0.15">
      <c r="B31" s="499"/>
      <c r="C31" s="526"/>
      <c r="D31" s="545"/>
      <c r="E31" s="115" t="s">
        <v>1392</v>
      </c>
      <c r="F31" s="116"/>
      <c r="G31" s="141" t="s">
        <v>1455</v>
      </c>
      <c r="H31" s="118"/>
      <c r="I31" s="73" t="s">
        <v>1502</v>
      </c>
      <c r="J31" s="127"/>
      <c r="K31" s="542"/>
      <c r="L31" s="27"/>
      <c r="M31" s="124" t="s">
        <v>1571</v>
      </c>
      <c r="N31" s="125"/>
      <c r="O31" s="73" t="s">
        <v>1638</v>
      </c>
      <c r="P31" s="125"/>
      <c r="Q31" s="123"/>
      <c r="R31" s="165"/>
      <c r="S31" s="123"/>
      <c r="T31" s="169"/>
    </row>
    <row r="32" spans="2:20" ht="13.15" customHeight="1" x14ac:dyDescent="0.15">
      <c r="B32" s="499"/>
      <c r="C32" s="526"/>
      <c r="D32" s="545"/>
      <c r="E32" s="115" t="s">
        <v>1393</v>
      </c>
      <c r="F32" s="116"/>
      <c r="G32" s="141" t="s">
        <v>1456</v>
      </c>
      <c r="H32" s="118"/>
      <c r="I32" s="73" t="s">
        <v>1503</v>
      </c>
      <c r="J32" s="127"/>
      <c r="K32" s="542"/>
      <c r="L32" s="27"/>
      <c r="M32" s="124" t="s">
        <v>1572</v>
      </c>
      <c r="N32" s="125"/>
      <c r="O32" s="73" t="s">
        <v>1639</v>
      </c>
      <c r="P32" s="125"/>
      <c r="Q32" s="123"/>
      <c r="R32" s="165"/>
      <c r="S32" s="123"/>
      <c r="T32" s="169"/>
    </row>
    <row r="33" spans="2:20" ht="13.15" customHeight="1" x14ac:dyDescent="0.15">
      <c r="B33" s="499"/>
      <c r="C33" s="526"/>
      <c r="D33" s="545"/>
      <c r="E33" s="115" t="s">
        <v>1394</v>
      </c>
      <c r="F33" s="116"/>
      <c r="G33" s="141"/>
      <c r="H33" s="118"/>
      <c r="I33" s="73"/>
      <c r="J33" s="127"/>
      <c r="K33" s="542"/>
      <c r="L33" s="27"/>
      <c r="M33" s="124"/>
      <c r="N33" s="125"/>
      <c r="O33" s="73"/>
      <c r="P33" s="125"/>
      <c r="Q33" s="123">
        <f>COUNTA(E30:E34,G30:G34,I30:I34,K30:K34,M30:M34,O30:O34)</f>
        <v>16</v>
      </c>
      <c r="R33" s="165"/>
      <c r="S33" s="123"/>
      <c r="T33" s="169"/>
    </row>
    <row r="34" spans="2:20" ht="13.15" customHeight="1" thickBot="1" x14ac:dyDescent="0.2">
      <c r="B34" s="525"/>
      <c r="C34" s="527"/>
      <c r="D34" s="546"/>
      <c r="E34" s="220"/>
      <c r="F34" s="221">
        <f>COUNTA(E30:E34)</f>
        <v>4</v>
      </c>
      <c r="G34" s="320"/>
      <c r="H34" s="221">
        <f>COUNTA(G30:G34)</f>
        <v>3</v>
      </c>
      <c r="I34" s="74"/>
      <c r="J34" s="221">
        <f>COUNTA(I30:I34)</f>
        <v>3</v>
      </c>
      <c r="K34" s="543"/>
      <c r="L34" s="221">
        <f>COUNTA(K30:K34)</f>
        <v>0</v>
      </c>
      <c r="M34" s="223"/>
      <c r="N34" s="221">
        <f>COUNTA(M30:M34)</f>
        <v>3</v>
      </c>
      <c r="O34" s="74"/>
      <c r="P34" s="221">
        <f>COUNTA(O30:O34)</f>
        <v>3</v>
      </c>
      <c r="Q34" s="163"/>
      <c r="R34" s="224">
        <f>F34+H34+J34+L34+N34+P34</f>
        <v>16</v>
      </c>
      <c r="S34" s="163"/>
      <c r="T34" s="352">
        <f>R34+'2018 07-12'!T34</f>
        <v>96</v>
      </c>
    </row>
    <row r="35" spans="2:20" ht="13.15" customHeight="1" x14ac:dyDescent="0.15">
      <c r="B35" s="499">
        <v>7</v>
      </c>
      <c r="C35" s="526" t="s">
        <v>13</v>
      </c>
      <c r="D35" s="545">
        <v>1</v>
      </c>
      <c r="E35" s="124" t="s">
        <v>1375</v>
      </c>
      <c r="F35" s="129"/>
      <c r="G35" s="72" t="s">
        <v>1463</v>
      </c>
      <c r="H35" s="27"/>
      <c r="I35" s="72" t="s">
        <v>1495</v>
      </c>
      <c r="J35" s="27"/>
      <c r="K35" s="72" t="s">
        <v>1528</v>
      </c>
      <c r="L35" s="27"/>
      <c r="M35" s="78" t="s">
        <v>1567</v>
      </c>
      <c r="N35" s="128"/>
      <c r="O35" s="541"/>
      <c r="P35" s="128"/>
      <c r="Q35" s="122"/>
      <c r="R35" s="164"/>
      <c r="S35" s="122"/>
      <c r="T35" s="168"/>
    </row>
    <row r="36" spans="2:20" ht="13.15" customHeight="1" x14ac:dyDescent="0.15">
      <c r="B36" s="499"/>
      <c r="C36" s="526"/>
      <c r="D36" s="545"/>
      <c r="E36" s="124" t="s">
        <v>1376</v>
      </c>
      <c r="F36" s="129"/>
      <c r="G36" s="73" t="s">
        <v>1464</v>
      </c>
      <c r="H36" s="27"/>
      <c r="I36" s="73" t="s">
        <v>1496</v>
      </c>
      <c r="J36" s="27"/>
      <c r="K36" s="73" t="s">
        <v>1529</v>
      </c>
      <c r="L36" s="27"/>
      <c r="M36" s="67" t="s">
        <v>1568</v>
      </c>
      <c r="N36" s="128"/>
      <c r="O36" s="542"/>
      <c r="P36" s="128"/>
      <c r="Q36" s="123"/>
      <c r="R36" s="165"/>
      <c r="S36" s="123"/>
      <c r="T36" s="169"/>
    </row>
    <row r="37" spans="2:20" ht="13.15" customHeight="1" x14ac:dyDescent="0.15">
      <c r="B37" s="499"/>
      <c r="C37" s="526"/>
      <c r="D37" s="545"/>
      <c r="E37" s="124" t="s">
        <v>1377</v>
      </c>
      <c r="F37" s="129"/>
      <c r="G37" s="73" t="s">
        <v>1465</v>
      </c>
      <c r="H37" s="27"/>
      <c r="I37" s="73" t="s">
        <v>1497</v>
      </c>
      <c r="J37" s="27"/>
      <c r="K37" s="73" t="s">
        <v>1530</v>
      </c>
      <c r="L37" s="27"/>
      <c r="M37" s="67" t="s">
        <v>1569</v>
      </c>
      <c r="N37" s="128"/>
      <c r="O37" s="542"/>
      <c r="P37" s="128"/>
      <c r="Q37" s="123"/>
      <c r="R37" s="165"/>
      <c r="S37" s="123"/>
      <c r="T37" s="169"/>
    </row>
    <row r="38" spans="2:20" ht="13.15" customHeight="1" x14ac:dyDescent="0.15">
      <c r="B38" s="499"/>
      <c r="C38" s="526"/>
      <c r="D38" s="545"/>
      <c r="E38" s="124" t="s">
        <v>1378</v>
      </c>
      <c r="F38" s="129"/>
      <c r="G38" s="73"/>
      <c r="H38" s="27"/>
      <c r="I38" s="73"/>
      <c r="J38" s="27"/>
      <c r="K38" s="73"/>
      <c r="L38" s="27"/>
      <c r="M38" s="67"/>
      <c r="N38" s="128"/>
      <c r="O38" s="542"/>
      <c r="P38" s="128"/>
      <c r="Q38" s="123">
        <f>COUNTA(E35:E39,G35:G39,I35:I39,K35:K39,M35:M39,O35:O39)</f>
        <v>16</v>
      </c>
      <c r="R38" s="165"/>
      <c r="S38" s="123"/>
      <c r="T38" s="169"/>
    </row>
    <row r="39" spans="2:20" ht="13.15" customHeight="1" thickBot="1" x14ac:dyDescent="0.2">
      <c r="B39" s="525"/>
      <c r="C39" s="527"/>
      <c r="D39" s="546"/>
      <c r="E39" s="68"/>
      <c r="F39" s="221">
        <f>COUNTA(E35:E39)</f>
        <v>4</v>
      </c>
      <c r="G39" s="74"/>
      <c r="H39" s="221">
        <f>COUNTA(G35:G39)</f>
        <v>3</v>
      </c>
      <c r="I39" s="74"/>
      <c r="J39" s="221">
        <f>COUNTA(I35:I39)</f>
        <v>3</v>
      </c>
      <c r="K39" s="74"/>
      <c r="L39" s="221">
        <f>COUNTA(K35:K39)</f>
        <v>3</v>
      </c>
      <c r="M39" s="71"/>
      <c r="N39" s="221">
        <f>COUNTA(M35:M39)</f>
        <v>3</v>
      </c>
      <c r="O39" s="543"/>
      <c r="P39" s="221">
        <f>COUNTA(O35:O39)</f>
        <v>0</v>
      </c>
      <c r="Q39" s="163"/>
      <c r="R39" s="224">
        <f>F39+H39+J39+L39+N39+P39</f>
        <v>16</v>
      </c>
      <c r="S39" s="163"/>
      <c r="T39" s="352">
        <f>R39+'2018 07-12'!T39</f>
        <v>83</v>
      </c>
    </row>
    <row r="40" spans="2:20" ht="13.15" customHeight="1" x14ac:dyDescent="0.15">
      <c r="B40" s="499">
        <v>8</v>
      </c>
      <c r="C40" s="526" t="s">
        <v>8</v>
      </c>
      <c r="D40" s="545">
        <v>1</v>
      </c>
      <c r="E40" s="72" t="s">
        <v>1420</v>
      </c>
      <c r="F40" s="116"/>
      <c r="G40" s="72" t="s">
        <v>1445</v>
      </c>
      <c r="H40" s="131"/>
      <c r="I40" s="72" t="s">
        <v>1486</v>
      </c>
      <c r="J40" s="27"/>
      <c r="K40" s="541"/>
      <c r="L40" s="27"/>
      <c r="M40" s="541"/>
      <c r="N40" s="125"/>
      <c r="O40" s="72" t="s">
        <v>1649</v>
      </c>
      <c r="P40" s="125"/>
      <c r="Q40" s="122"/>
      <c r="R40" s="164"/>
      <c r="S40" s="122"/>
      <c r="T40" s="168"/>
    </row>
    <row r="41" spans="2:20" ht="13.15" customHeight="1" x14ac:dyDescent="0.15">
      <c r="B41" s="499"/>
      <c r="C41" s="526"/>
      <c r="D41" s="545"/>
      <c r="E41" s="73" t="s">
        <v>1421</v>
      </c>
      <c r="F41" s="116"/>
      <c r="G41" s="73" t="s">
        <v>1446</v>
      </c>
      <c r="H41" s="131"/>
      <c r="I41" s="73" t="s">
        <v>1487</v>
      </c>
      <c r="J41" s="27"/>
      <c r="K41" s="542"/>
      <c r="L41" s="27"/>
      <c r="M41" s="542"/>
      <c r="N41" s="125"/>
      <c r="O41" s="73" t="s">
        <v>1650</v>
      </c>
      <c r="P41" s="125"/>
      <c r="Q41" s="123"/>
      <c r="R41" s="165"/>
      <c r="S41" s="123"/>
      <c r="T41" s="169"/>
    </row>
    <row r="42" spans="2:20" ht="13.15" customHeight="1" x14ac:dyDescent="0.15">
      <c r="B42" s="499"/>
      <c r="C42" s="526"/>
      <c r="D42" s="545"/>
      <c r="E42" s="73" t="s">
        <v>1422</v>
      </c>
      <c r="F42" s="132"/>
      <c r="G42" s="73" t="s">
        <v>1447</v>
      </c>
      <c r="H42" s="131"/>
      <c r="I42" s="73" t="s">
        <v>1488</v>
      </c>
      <c r="J42" s="27"/>
      <c r="K42" s="542"/>
      <c r="L42" s="27"/>
      <c r="M42" s="542"/>
      <c r="N42" s="125"/>
      <c r="O42" s="73" t="s">
        <v>1651</v>
      </c>
      <c r="P42" s="125"/>
      <c r="Q42" s="123"/>
      <c r="R42" s="165"/>
      <c r="S42" s="123"/>
      <c r="T42" s="169"/>
    </row>
    <row r="43" spans="2:20" ht="13.15" customHeight="1" x14ac:dyDescent="0.15">
      <c r="B43" s="499"/>
      <c r="C43" s="526"/>
      <c r="D43" s="545"/>
      <c r="E43" s="73"/>
      <c r="F43" s="132"/>
      <c r="G43" s="73"/>
      <c r="H43" s="131"/>
      <c r="I43" s="73"/>
      <c r="J43" s="27"/>
      <c r="K43" s="542"/>
      <c r="L43" s="27"/>
      <c r="M43" s="542"/>
      <c r="N43" s="125"/>
      <c r="O43" s="73"/>
      <c r="P43" s="125"/>
      <c r="Q43" s="123">
        <f>COUNTA(E40:E44,G40:G44,I40:I44,K40:K44,M40:M44,O40:O44)</f>
        <v>12</v>
      </c>
      <c r="R43" s="165"/>
      <c r="S43" s="123"/>
      <c r="T43" s="169"/>
    </row>
    <row r="44" spans="2:20" ht="13.15" customHeight="1" thickBot="1" x14ac:dyDescent="0.2">
      <c r="B44" s="525"/>
      <c r="C44" s="527"/>
      <c r="D44" s="546"/>
      <c r="E44" s="74"/>
      <c r="F44" s="227">
        <f>COUNTA(E40:E44)</f>
        <v>3</v>
      </c>
      <c r="G44" s="74"/>
      <c r="H44" s="221">
        <f>COUNTA(G40:G44)</f>
        <v>3</v>
      </c>
      <c r="I44" s="74"/>
      <c r="J44" s="221">
        <f>COUNTA(I40:I44)</f>
        <v>3</v>
      </c>
      <c r="K44" s="543"/>
      <c r="L44" s="221">
        <f>COUNTA(K40:K44)</f>
        <v>0</v>
      </c>
      <c r="M44" s="543"/>
      <c r="N44" s="221">
        <f>COUNTA(M40:M44)</f>
        <v>0</v>
      </c>
      <c r="O44" s="74"/>
      <c r="P44" s="221">
        <f>COUNTA(O40:O44)</f>
        <v>3</v>
      </c>
      <c r="Q44" s="163"/>
      <c r="R44" s="224">
        <f>F44+H44+J44+L44+N44+P44</f>
        <v>12</v>
      </c>
      <c r="S44" s="163"/>
      <c r="T44" s="352">
        <f>R44+'2018 07-12'!T44</f>
        <v>67</v>
      </c>
    </row>
    <row r="45" spans="2:20" ht="13.15" customHeight="1" x14ac:dyDescent="0.15">
      <c r="B45" s="499">
        <v>9</v>
      </c>
      <c r="C45" s="526" t="s">
        <v>7</v>
      </c>
      <c r="D45" s="545">
        <v>2</v>
      </c>
      <c r="E45" s="72" t="s">
        <v>1379</v>
      </c>
      <c r="F45" s="226"/>
      <c r="G45" s="541"/>
      <c r="H45" s="136"/>
      <c r="I45" s="541"/>
      <c r="J45" s="137"/>
      <c r="K45" s="72" t="s">
        <v>1543</v>
      </c>
      <c r="L45" s="138"/>
      <c r="M45" s="541"/>
      <c r="N45" s="125"/>
      <c r="O45" s="230" t="s">
        <v>1640</v>
      </c>
      <c r="P45" s="125"/>
      <c r="Q45" s="122"/>
      <c r="R45" s="164"/>
      <c r="S45" s="122"/>
      <c r="T45" s="168"/>
    </row>
    <row r="46" spans="2:20" ht="13.15" customHeight="1" x14ac:dyDescent="0.15">
      <c r="B46" s="499"/>
      <c r="C46" s="526"/>
      <c r="D46" s="545"/>
      <c r="E46" s="73" t="s">
        <v>1380</v>
      </c>
      <c r="F46" s="134"/>
      <c r="G46" s="542"/>
      <c r="H46" s="136"/>
      <c r="I46" s="542"/>
      <c r="J46" s="137"/>
      <c r="K46" s="73" t="s">
        <v>1544</v>
      </c>
      <c r="L46" s="138"/>
      <c r="M46" s="542"/>
      <c r="N46" s="125"/>
      <c r="O46" s="141" t="s">
        <v>1641</v>
      </c>
      <c r="P46" s="125"/>
      <c r="Q46" s="123"/>
      <c r="R46" s="165"/>
      <c r="S46" s="123"/>
      <c r="T46" s="169"/>
    </row>
    <row r="47" spans="2:20" ht="13.15" customHeight="1" x14ac:dyDescent="0.15">
      <c r="B47" s="499"/>
      <c r="C47" s="526"/>
      <c r="D47" s="545"/>
      <c r="E47" s="73" t="s">
        <v>1381</v>
      </c>
      <c r="F47" s="139"/>
      <c r="G47" s="542"/>
      <c r="H47" s="136"/>
      <c r="I47" s="542"/>
      <c r="J47" s="137"/>
      <c r="K47" s="73" t="s">
        <v>1545</v>
      </c>
      <c r="L47" s="138"/>
      <c r="M47" s="542"/>
      <c r="N47" s="125"/>
      <c r="O47" s="141" t="s">
        <v>1642</v>
      </c>
      <c r="P47" s="125"/>
      <c r="Q47" s="123"/>
      <c r="R47" s="165"/>
      <c r="S47" s="123"/>
      <c r="T47" s="169"/>
    </row>
    <row r="48" spans="2:20" ht="13.15" customHeight="1" x14ac:dyDescent="0.15">
      <c r="B48" s="499"/>
      <c r="C48" s="526"/>
      <c r="D48" s="545"/>
      <c r="E48" s="73" t="s">
        <v>1382</v>
      </c>
      <c r="F48" s="139"/>
      <c r="G48" s="542"/>
      <c r="H48" s="136"/>
      <c r="I48" s="542"/>
      <c r="J48" s="137"/>
      <c r="K48" s="73"/>
      <c r="L48" s="138"/>
      <c r="M48" s="542"/>
      <c r="N48" s="125"/>
      <c r="O48" s="141"/>
      <c r="P48" s="125"/>
      <c r="Q48" s="123">
        <f>COUNTA(E45:E49,G45:G49,I45:I49,K45:K49,M45:M49,O45:O49)</f>
        <v>10</v>
      </c>
      <c r="R48" s="165"/>
      <c r="S48" s="123"/>
      <c r="T48" s="169"/>
    </row>
    <row r="49" spans="2:20" ht="13.15" customHeight="1" thickBot="1" x14ac:dyDescent="0.2">
      <c r="B49" s="525"/>
      <c r="C49" s="527"/>
      <c r="D49" s="546"/>
      <c r="E49" s="74"/>
      <c r="F49" s="221">
        <f>COUNTA(E45:E49)</f>
        <v>4</v>
      </c>
      <c r="G49" s="543"/>
      <c r="H49" s="221">
        <f>COUNTA(G45:G49)</f>
        <v>0</v>
      </c>
      <c r="I49" s="543"/>
      <c r="J49" s="221">
        <f>COUNTA(I45:I49)</f>
        <v>0</v>
      </c>
      <c r="K49" s="74"/>
      <c r="L49" s="221">
        <f>COUNTA(K45:K49)</f>
        <v>3</v>
      </c>
      <c r="M49" s="543"/>
      <c r="N49" s="221">
        <f>COUNTA(M45:M49)</f>
        <v>0</v>
      </c>
      <c r="O49" s="320"/>
      <c r="P49" s="221">
        <f>COUNTA(O45:O49)</f>
        <v>3</v>
      </c>
      <c r="Q49" s="163"/>
      <c r="R49" s="224">
        <f>F49+H49+J49+L49+N49+P49</f>
        <v>10</v>
      </c>
      <c r="S49" s="163"/>
      <c r="T49" s="352">
        <f>R49+'2018 07-12'!T49</f>
        <v>75</v>
      </c>
    </row>
    <row r="50" spans="2:20" ht="13.15" customHeight="1" x14ac:dyDescent="0.15">
      <c r="B50" s="529">
        <v>10</v>
      </c>
      <c r="C50" s="533" t="s">
        <v>6</v>
      </c>
      <c r="D50" s="544">
        <v>2</v>
      </c>
      <c r="E50" s="541"/>
      <c r="F50" s="231"/>
      <c r="G50" s="135" t="s">
        <v>1448</v>
      </c>
      <c r="H50" s="233"/>
      <c r="I50" s="541"/>
      <c r="J50" s="215"/>
      <c r="K50" s="72" t="s">
        <v>1546</v>
      </c>
      <c r="L50" s="215"/>
      <c r="M50" s="541"/>
      <c r="N50" s="234"/>
      <c r="O50" s="209" t="s">
        <v>1621</v>
      </c>
      <c r="P50" s="234"/>
      <c r="Q50" s="217"/>
      <c r="R50" s="218"/>
      <c r="S50" s="217"/>
      <c r="T50" s="219"/>
    </row>
    <row r="51" spans="2:20" ht="13.15" customHeight="1" x14ac:dyDescent="0.15">
      <c r="B51" s="499"/>
      <c r="C51" s="526"/>
      <c r="D51" s="545"/>
      <c r="E51" s="542"/>
      <c r="F51" s="142"/>
      <c r="G51" s="135" t="s">
        <v>1449</v>
      </c>
      <c r="H51" s="144"/>
      <c r="I51" s="542"/>
      <c r="J51" s="27"/>
      <c r="K51" s="73" t="s">
        <v>1547</v>
      </c>
      <c r="L51" s="27"/>
      <c r="M51" s="542"/>
      <c r="N51" s="140"/>
      <c r="O51" s="115" t="s">
        <v>1622</v>
      </c>
      <c r="P51" s="140"/>
      <c r="Q51" s="123"/>
      <c r="R51" s="165"/>
      <c r="S51" s="123"/>
      <c r="T51" s="169"/>
    </row>
    <row r="52" spans="2:20" ht="13.15" customHeight="1" x14ac:dyDescent="0.15">
      <c r="B52" s="499"/>
      <c r="C52" s="526"/>
      <c r="D52" s="545"/>
      <c r="E52" s="542"/>
      <c r="F52" s="142"/>
      <c r="G52" s="135" t="s">
        <v>1450</v>
      </c>
      <c r="H52" s="144"/>
      <c r="I52" s="542"/>
      <c r="J52" s="27"/>
      <c r="K52" s="73" t="s">
        <v>1548</v>
      </c>
      <c r="L52" s="27"/>
      <c r="M52" s="542"/>
      <c r="N52" s="140"/>
      <c r="O52" s="115" t="s">
        <v>1623</v>
      </c>
      <c r="P52" s="140"/>
      <c r="Q52" s="123"/>
      <c r="R52" s="165"/>
      <c r="S52" s="123"/>
      <c r="T52" s="169"/>
    </row>
    <row r="53" spans="2:20" ht="13.15" customHeight="1" x14ac:dyDescent="0.15">
      <c r="B53" s="499"/>
      <c r="C53" s="526"/>
      <c r="D53" s="545"/>
      <c r="E53" s="542"/>
      <c r="F53" s="142"/>
      <c r="G53" s="135"/>
      <c r="H53" s="144"/>
      <c r="I53" s="542"/>
      <c r="J53" s="27"/>
      <c r="K53" s="73"/>
      <c r="L53" s="27"/>
      <c r="M53" s="542"/>
      <c r="N53" s="140"/>
      <c r="O53" s="115"/>
      <c r="P53" s="140"/>
      <c r="Q53" s="123">
        <f>COUNTA(E50:E54,G50:G54,I50:I54,K50:K54,M50:M54,O50:O54)</f>
        <v>9</v>
      </c>
      <c r="R53" s="165"/>
      <c r="S53" s="123"/>
      <c r="T53" s="169"/>
    </row>
    <row r="54" spans="2:20" ht="13.15" customHeight="1" thickBot="1" x14ac:dyDescent="0.2">
      <c r="B54" s="525"/>
      <c r="C54" s="527"/>
      <c r="D54" s="546"/>
      <c r="E54" s="543"/>
      <c r="F54" s="227">
        <f>COUNTA(E50:E54)</f>
        <v>0</v>
      </c>
      <c r="G54" s="86"/>
      <c r="H54" s="227">
        <f>COUNTA(G50:G54)</f>
        <v>3</v>
      </c>
      <c r="I54" s="543"/>
      <c r="J54" s="227">
        <f>COUNTA(I50:I54)</f>
        <v>0</v>
      </c>
      <c r="K54" s="74"/>
      <c r="L54" s="227">
        <f>COUNTA(K50:K54)</f>
        <v>3</v>
      </c>
      <c r="M54" s="543"/>
      <c r="N54" s="227">
        <f>COUNTA(M50:M54)</f>
        <v>0</v>
      </c>
      <c r="O54" s="220"/>
      <c r="P54" s="227">
        <f>COUNTA(O50:O54)</f>
        <v>3</v>
      </c>
      <c r="Q54" s="163"/>
      <c r="R54" s="224">
        <f>F54+H54+J54+L54+N54+P54</f>
        <v>9</v>
      </c>
      <c r="S54" s="163"/>
      <c r="T54" s="352">
        <f>R54+'2018 07-12'!T54</f>
        <v>78</v>
      </c>
    </row>
    <row r="55" spans="2:20" ht="13.15" customHeight="1" x14ac:dyDescent="0.15">
      <c r="B55" s="529">
        <v>11</v>
      </c>
      <c r="C55" s="547" t="s">
        <v>160</v>
      </c>
      <c r="D55" s="545">
        <v>2</v>
      </c>
      <c r="E55" s="541"/>
      <c r="F55" s="147"/>
      <c r="G55" s="388" t="s">
        <v>1466</v>
      </c>
      <c r="H55" s="148"/>
      <c r="I55" s="72" t="s">
        <v>1498</v>
      </c>
      <c r="J55" s="148"/>
      <c r="K55" s="72" t="s">
        <v>1532</v>
      </c>
      <c r="L55" s="148"/>
      <c r="M55" s="388" t="s">
        <v>1561</v>
      </c>
      <c r="N55" s="146"/>
      <c r="O55" s="72" t="s">
        <v>1646</v>
      </c>
      <c r="P55" s="146"/>
      <c r="Q55" s="122"/>
      <c r="R55" s="164"/>
      <c r="S55" s="122"/>
      <c r="T55" s="168"/>
    </row>
    <row r="56" spans="2:20" ht="13.15" customHeight="1" x14ac:dyDescent="0.15">
      <c r="B56" s="499"/>
      <c r="C56" s="548"/>
      <c r="D56" s="545"/>
      <c r="E56" s="542"/>
      <c r="F56" s="147"/>
      <c r="G56" s="388" t="s">
        <v>1467</v>
      </c>
      <c r="H56" s="148"/>
      <c r="I56" s="73" t="s">
        <v>1499</v>
      </c>
      <c r="J56" s="148"/>
      <c r="K56" s="73" t="s">
        <v>1531</v>
      </c>
      <c r="L56" s="148"/>
      <c r="M56" s="388" t="s">
        <v>1562</v>
      </c>
      <c r="N56" s="146"/>
      <c r="O56" s="73" t="s">
        <v>1647</v>
      </c>
      <c r="P56" s="146"/>
      <c r="Q56" s="123"/>
      <c r="R56" s="165"/>
      <c r="S56" s="123"/>
      <c r="T56" s="169"/>
    </row>
    <row r="57" spans="2:20" ht="13.15" customHeight="1" x14ac:dyDescent="0.15">
      <c r="B57" s="499"/>
      <c r="C57" s="548"/>
      <c r="D57" s="545"/>
      <c r="E57" s="542"/>
      <c r="F57" s="147"/>
      <c r="G57" s="388" t="s">
        <v>1468</v>
      </c>
      <c r="H57" s="148"/>
      <c r="I57" s="73" t="s">
        <v>1500</v>
      </c>
      <c r="J57" s="148"/>
      <c r="K57" s="73" t="s">
        <v>1533</v>
      </c>
      <c r="L57" s="148"/>
      <c r="M57" s="388" t="s">
        <v>1563</v>
      </c>
      <c r="N57" s="146"/>
      <c r="O57" s="73" t="s">
        <v>1648</v>
      </c>
      <c r="P57" s="146"/>
      <c r="Q57" s="123"/>
      <c r="R57" s="165"/>
      <c r="S57" s="123"/>
      <c r="T57" s="169"/>
    </row>
    <row r="58" spans="2:20" ht="13.15" customHeight="1" x14ac:dyDescent="0.15">
      <c r="B58" s="499"/>
      <c r="C58" s="548"/>
      <c r="D58" s="369"/>
      <c r="E58" s="542"/>
      <c r="F58" s="147"/>
      <c r="G58" s="388"/>
      <c r="H58" s="148"/>
      <c r="I58" s="73"/>
      <c r="J58" s="148"/>
      <c r="K58" s="73"/>
      <c r="L58" s="148"/>
      <c r="M58" s="388"/>
      <c r="N58" s="146"/>
      <c r="O58" s="73"/>
      <c r="P58" s="146"/>
      <c r="Q58" s="123">
        <f>COUNTA(E55:E59,G55:G59,I55:I59,K55:K59,M55:M59,O55:O59)</f>
        <v>15</v>
      </c>
      <c r="R58" s="165"/>
      <c r="S58" s="123"/>
      <c r="T58" s="169"/>
    </row>
    <row r="59" spans="2:20" ht="13.15" customHeight="1" thickBot="1" x14ac:dyDescent="0.2">
      <c r="B59" s="525"/>
      <c r="C59" s="549"/>
      <c r="D59" s="370"/>
      <c r="E59" s="543"/>
      <c r="F59" s="227">
        <f>COUNTA(E55:E59)</f>
        <v>0</v>
      </c>
      <c r="G59" s="86"/>
      <c r="H59" s="227">
        <f>COUNTA(G55:G59)</f>
        <v>3</v>
      </c>
      <c r="I59" s="74"/>
      <c r="J59" s="227">
        <f>COUNTA(I55:I59)</f>
        <v>3</v>
      </c>
      <c r="K59" s="74"/>
      <c r="L59" s="227">
        <f>COUNTA(K55:K59)</f>
        <v>3</v>
      </c>
      <c r="M59" s="389"/>
      <c r="N59" s="227">
        <f>COUNTA(M55:M59)</f>
        <v>3</v>
      </c>
      <c r="O59" s="74"/>
      <c r="P59" s="227">
        <f>COUNTA(O55:O59)</f>
        <v>3</v>
      </c>
      <c r="Q59" s="163"/>
      <c r="R59" s="224">
        <f>F59+H59+J59+L59+N59+P59</f>
        <v>15</v>
      </c>
      <c r="S59" s="163"/>
      <c r="T59" s="352">
        <f>R59+'2018 07-12'!T59</f>
        <v>89</v>
      </c>
    </row>
    <row r="60" spans="2:20" ht="13.15" customHeight="1" x14ac:dyDescent="0.15">
      <c r="B60" s="529">
        <v>12</v>
      </c>
      <c r="C60" s="371" t="s">
        <v>559</v>
      </c>
      <c r="D60" s="368">
        <v>2</v>
      </c>
      <c r="E60" s="541"/>
      <c r="F60" s="273"/>
      <c r="G60" s="96" t="s">
        <v>1437</v>
      </c>
      <c r="H60" s="273"/>
      <c r="I60" s="72" t="s">
        <v>1480</v>
      </c>
      <c r="J60" s="273"/>
      <c r="K60" s="541"/>
      <c r="L60" s="273"/>
      <c r="M60" s="72" t="s">
        <v>1564</v>
      </c>
      <c r="N60" s="273"/>
      <c r="O60" s="72" t="s">
        <v>1624</v>
      </c>
      <c r="P60" s="273"/>
      <c r="Q60" s="217"/>
      <c r="R60" s="218"/>
      <c r="S60" s="217"/>
      <c r="T60" s="219"/>
    </row>
    <row r="61" spans="2:20" ht="13.15" customHeight="1" x14ac:dyDescent="0.15">
      <c r="B61" s="499"/>
      <c r="C61" s="372"/>
      <c r="D61" s="369"/>
      <c r="E61" s="542"/>
      <c r="F61" s="132"/>
      <c r="G61" s="93" t="s">
        <v>1438</v>
      </c>
      <c r="H61" s="132"/>
      <c r="I61" s="73" t="s">
        <v>1481</v>
      </c>
      <c r="J61" s="132"/>
      <c r="K61" s="542"/>
      <c r="L61" s="132"/>
      <c r="M61" s="73" t="s">
        <v>1565</v>
      </c>
      <c r="N61" s="132"/>
      <c r="O61" s="73" t="s">
        <v>1625</v>
      </c>
      <c r="P61" s="132"/>
      <c r="Q61" s="123"/>
      <c r="R61" s="165"/>
      <c r="S61" s="123"/>
      <c r="T61" s="169"/>
    </row>
    <row r="62" spans="2:20" ht="13.15" customHeight="1" x14ac:dyDescent="0.15">
      <c r="B62" s="499"/>
      <c r="C62" s="372"/>
      <c r="D62" s="369"/>
      <c r="E62" s="542"/>
      <c r="F62" s="132"/>
      <c r="G62" s="93" t="s">
        <v>1439</v>
      </c>
      <c r="H62" s="132"/>
      <c r="I62" s="73" t="s">
        <v>1482</v>
      </c>
      <c r="J62" s="132"/>
      <c r="K62" s="542"/>
      <c r="L62" s="132"/>
      <c r="M62" s="73" t="s">
        <v>1566</v>
      </c>
      <c r="N62" s="132"/>
      <c r="O62" s="73" t="s">
        <v>1626</v>
      </c>
      <c r="P62" s="132"/>
      <c r="Q62" s="123"/>
      <c r="R62" s="165"/>
      <c r="S62" s="123"/>
      <c r="T62" s="169"/>
    </row>
    <row r="63" spans="2:20" ht="13.15" customHeight="1" x14ac:dyDescent="0.15">
      <c r="B63" s="499"/>
      <c r="C63" s="372"/>
      <c r="D63" s="369"/>
      <c r="E63" s="542"/>
      <c r="F63" s="132"/>
      <c r="G63" s="93"/>
      <c r="H63" s="132"/>
      <c r="I63" s="73"/>
      <c r="J63" s="132"/>
      <c r="K63" s="542"/>
      <c r="L63" s="132"/>
      <c r="M63" s="73"/>
      <c r="N63" s="132"/>
      <c r="O63" s="73"/>
      <c r="P63" s="132"/>
      <c r="Q63" s="123">
        <f>COUNTA(E60:E64,G60:G64,I60:I64,K60:K64,M60:M64,O60:O64)</f>
        <v>12</v>
      </c>
      <c r="R63" s="165"/>
      <c r="S63" s="123"/>
      <c r="T63" s="169"/>
    </row>
    <row r="64" spans="2:20" ht="13.15" customHeight="1" thickBot="1" x14ac:dyDescent="0.2">
      <c r="B64" s="525"/>
      <c r="C64" s="373"/>
      <c r="D64" s="370"/>
      <c r="E64" s="543"/>
      <c r="F64" s="227">
        <f>COUNTA(E60:E64)</f>
        <v>0</v>
      </c>
      <c r="G64" s="255"/>
      <c r="H64" s="227">
        <f>COUNTA(G60:G64)</f>
        <v>3</v>
      </c>
      <c r="I64" s="74"/>
      <c r="J64" s="227">
        <f>COUNTA(I60:I64)</f>
        <v>3</v>
      </c>
      <c r="K64" s="543"/>
      <c r="L64" s="227">
        <f>COUNTA(K60:K64)</f>
        <v>0</v>
      </c>
      <c r="M64" s="74"/>
      <c r="N64" s="227">
        <f>COUNTA(M60:M64)</f>
        <v>3</v>
      </c>
      <c r="O64" s="74"/>
      <c r="P64" s="227">
        <f>COUNTA(O60:O64)</f>
        <v>3</v>
      </c>
      <c r="Q64" s="163"/>
      <c r="R64" s="224">
        <f>F64+H64+J64+L64+N64+P64</f>
        <v>12</v>
      </c>
      <c r="S64" s="163"/>
      <c r="T64" s="352">
        <f>R64+'2018 07-12'!T64</f>
        <v>36</v>
      </c>
    </row>
    <row r="65" spans="2:20" ht="13.15" customHeight="1" x14ac:dyDescent="0.15">
      <c r="B65" s="529">
        <v>13</v>
      </c>
      <c r="C65" s="533" t="s">
        <v>3</v>
      </c>
      <c r="D65" s="544">
        <v>2</v>
      </c>
      <c r="E65" s="541"/>
      <c r="F65" s="210"/>
      <c r="G65" s="239" t="s">
        <v>1473</v>
      </c>
      <c r="H65" s="240"/>
      <c r="I65" s="209" t="s">
        <v>1507</v>
      </c>
      <c r="J65" s="241"/>
      <c r="K65" s="209" t="s">
        <v>1555</v>
      </c>
      <c r="L65" s="241"/>
      <c r="M65" s="390" t="s">
        <v>1609</v>
      </c>
      <c r="N65" s="243"/>
      <c r="O65" s="390" t="s">
        <v>1618</v>
      </c>
      <c r="P65" s="243"/>
      <c r="Q65" s="217"/>
      <c r="R65" s="218"/>
      <c r="S65" s="217"/>
      <c r="T65" s="219"/>
    </row>
    <row r="66" spans="2:20" ht="13.15" customHeight="1" x14ac:dyDescent="0.15">
      <c r="B66" s="499"/>
      <c r="C66" s="526"/>
      <c r="D66" s="545"/>
      <c r="E66" s="542"/>
      <c r="F66" s="116"/>
      <c r="G66" s="130" t="s">
        <v>1474</v>
      </c>
      <c r="H66" s="131"/>
      <c r="I66" s="115" t="s">
        <v>1508</v>
      </c>
      <c r="J66" s="152"/>
      <c r="K66" s="115" t="s">
        <v>1556</v>
      </c>
      <c r="L66" s="152"/>
      <c r="M66" s="388" t="s">
        <v>1610</v>
      </c>
      <c r="N66" s="153"/>
      <c r="O66" s="67" t="s">
        <v>1619</v>
      </c>
      <c r="P66" s="153"/>
      <c r="Q66" s="123"/>
      <c r="R66" s="165"/>
      <c r="S66" s="123"/>
      <c r="T66" s="169"/>
    </row>
    <row r="67" spans="2:20" ht="13.15" customHeight="1" x14ac:dyDescent="0.15">
      <c r="B67" s="499"/>
      <c r="C67" s="526"/>
      <c r="D67" s="545"/>
      <c r="E67" s="542"/>
      <c r="F67" s="116"/>
      <c r="G67" s="130" t="s">
        <v>1475</v>
      </c>
      <c r="H67" s="131"/>
      <c r="I67" s="115" t="s">
        <v>1509</v>
      </c>
      <c r="J67" s="152"/>
      <c r="K67" s="115" t="s">
        <v>1557</v>
      </c>
      <c r="L67" s="152"/>
      <c r="M67" s="67" t="s">
        <v>1611</v>
      </c>
      <c r="N67" s="153"/>
      <c r="O67" s="67" t="s">
        <v>1620</v>
      </c>
      <c r="P67" s="153"/>
      <c r="Q67" s="123"/>
      <c r="R67" s="165"/>
      <c r="S67" s="123"/>
      <c r="T67" s="169"/>
    </row>
    <row r="68" spans="2:20" ht="13.15" customHeight="1" x14ac:dyDescent="0.15">
      <c r="B68" s="499"/>
      <c r="C68" s="526"/>
      <c r="D68" s="545"/>
      <c r="E68" s="542"/>
      <c r="F68" s="116"/>
      <c r="G68" s="130"/>
      <c r="H68" s="131"/>
      <c r="I68" s="115"/>
      <c r="J68" s="152"/>
      <c r="K68" s="115"/>
      <c r="L68" s="152"/>
      <c r="M68" s="67"/>
      <c r="N68" s="153"/>
      <c r="O68" s="67"/>
      <c r="P68" s="153"/>
      <c r="Q68" s="123">
        <f>COUNTA(E65:E69,G65:G69,I65:I69,K65:K69,M65:M69,O65:O69)</f>
        <v>15</v>
      </c>
      <c r="R68" s="165"/>
      <c r="S68" s="123"/>
      <c r="T68" s="169"/>
    </row>
    <row r="69" spans="2:20" ht="13.15" customHeight="1" thickBot="1" x14ac:dyDescent="0.2">
      <c r="B69" s="525"/>
      <c r="C69" s="527"/>
      <c r="D69" s="546"/>
      <c r="E69" s="543"/>
      <c r="F69" s="227">
        <f>COUNTA(E65:E69)</f>
        <v>0</v>
      </c>
      <c r="G69" s="255"/>
      <c r="H69" s="227">
        <f>COUNTA(G65:G69)</f>
        <v>3</v>
      </c>
      <c r="I69" s="220"/>
      <c r="J69" s="227">
        <f>COUNTA(I65:I69)</f>
        <v>3</v>
      </c>
      <c r="K69" s="220"/>
      <c r="L69" s="227">
        <f>COUNTA(K65:K69)</f>
        <v>3</v>
      </c>
      <c r="M69" s="71"/>
      <c r="N69" s="227">
        <f>COUNTA(M65:M69)</f>
        <v>3</v>
      </c>
      <c r="O69" s="71"/>
      <c r="P69" s="227">
        <f>COUNTA(O65:O69)</f>
        <v>3</v>
      </c>
      <c r="Q69" s="163"/>
      <c r="R69" s="224">
        <f>F69+H69+J69+L69+N69+P69</f>
        <v>15</v>
      </c>
      <c r="S69" s="163"/>
      <c r="T69" s="352">
        <f>R69+'2018 07-12'!T69</f>
        <v>136</v>
      </c>
    </row>
    <row r="70" spans="2:20" ht="13.15" customHeight="1" x14ac:dyDescent="0.15">
      <c r="B70" s="367">
        <v>14</v>
      </c>
      <c r="C70" s="547" t="s">
        <v>1371</v>
      </c>
      <c r="D70" s="368">
        <v>3</v>
      </c>
      <c r="E70" s="541"/>
      <c r="F70" s="273"/>
      <c r="G70" s="541"/>
      <c r="H70" s="273"/>
      <c r="I70" s="209" t="s">
        <v>1522</v>
      </c>
      <c r="J70" s="273"/>
      <c r="K70" s="541"/>
      <c r="L70" s="273"/>
      <c r="M70" s="541"/>
      <c r="N70" s="273"/>
      <c r="O70" s="541"/>
      <c r="P70" s="321"/>
      <c r="Q70" s="217"/>
      <c r="R70" s="218"/>
      <c r="S70" s="217"/>
      <c r="T70" s="382"/>
    </row>
    <row r="71" spans="2:20" ht="13.15" customHeight="1" x14ac:dyDescent="0.15">
      <c r="B71" s="365"/>
      <c r="C71" s="548"/>
      <c r="D71" s="369"/>
      <c r="E71" s="542"/>
      <c r="F71" s="132"/>
      <c r="G71" s="542"/>
      <c r="H71" s="132"/>
      <c r="I71" s="115" t="s">
        <v>1523</v>
      </c>
      <c r="J71" s="132"/>
      <c r="K71" s="542"/>
      <c r="L71" s="132"/>
      <c r="M71" s="542"/>
      <c r="N71" s="132"/>
      <c r="O71" s="542"/>
      <c r="P71" s="132"/>
      <c r="Q71" s="123"/>
      <c r="R71" s="165"/>
      <c r="S71" s="123"/>
      <c r="T71" s="383"/>
    </row>
    <row r="72" spans="2:20" ht="13.15" customHeight="1" x14ac:dyDescent="0.15">
      <c r="B72" s="365"/>
      <c r="C72" s="548"/>
      <c r="D72" s="369"/>
      <c r="E72" s="542"/>
      <c r="F72" s="132"/>
      <c r="G72" s="542"/>
      <c r="H72" s="132"/>
      <c r="I72" s="115" t="s">
        <v>1524</v>
      </c>
      <c r="J72" s="132"/>
      <c r="K72" s="542"/>
      <c r="L72" s="132"/>
      <c r="M72" s="542"/>
      <c r="N72" s="132"/>
      <c r="O72" s="542"/>
      <c r="P72" s="132"/>
      <c r="Q72" s="123"/>
      <c r="R72" s="165"/>
      <c r="S72" s="123"/>
      <c r="T72" s="383"/>
    </row>
    <row r="73" spans="2:20" ht="13.15" customHeight="1" x14ac:dyDescent="0.15">
      <c r="B73" s="365"/>
      <c r="C73" s="548"/>
      <c r="D73" s="369"/>
      <c r="E73" s="542"/>
      <c r="F73" s="132"/>
      <c r="G73" s="542"/>
      <c r="H73" s="132"/>
      <c r="I73" s="115"/>
      <c r="J73" s="132"/>
      <c r="K73" s="542"/>
      <c r="L73" s="132"/>
      <c r="M73" s="542"/>
      <c r="N73" s="132"/>
      <c r="O73" s="542"/>
      <c r="P73" s="132"/>
      <c r="Q73" s="123">
        <f>COUNTA(E70:E74,G70:G74,I70:I74,K70:K74,M70:M74,O70:O74)</f>
        <v>3</v>
      </c>
      <c r="R73" s="165"/>
      <c r="S73" s="123"/>
      <c r="T73" s="383"/>
    </row>
    <row r="74" spans="2:20" ht="13.15" customHeight="1" thickBot="1" x14ac:dyDescent="0.2">
      <c r="B74" s="366"/>
      <c r="C74" s="549"/>
      <c r="D74" s="370"/>
      <c r="E74" s="543"/>
      <c r="F74" s="227">
        <f>COUNTA(E70:E74)</f>
        <v>0</v>
      </c>
      <c r="G74" s="543"/>
      <c r="H74" s="227">
        <f>COUNTA(G70:G74)</f>
        <v>0</v>
      </c>
      <c r="I74" s="220"/>
      <c r="J74" s="227">
        <f>COUNTA(I70:I74)</f>
        <v>3</v>
      </c>
      <c r="K74" s="543"/>
      <c r="L74" s="227">
        <f>COUNTA(K70:K74)</f>
        <v>0</v>
      </c>
      <c r="M74" s="543"/>
      <c r="N74" s="227">
        <f>COUNTA(M70:M74)</f>
        <v>0</v>
      </c>
      <c r="O74" s="543"/>
      <c r="P74" s="227">
        <f>COUNTA(O70:O74)</f>
        <v>0</v>
      </c>
      <c r="Q74" s="163"/>
      <c r="R74" s="224">
        <f>F74+H74+J74+L74+N74+P74</f>
        <v>3</v>
      </c>
      <c r="S74" s="246"/>
      <c r="T74" s="381">
        <f>R74+'2018 07-12'!T74</f>
        <v>3</v>
      </c>
    </row>
    <row r="75" spans="2:20" ht="13.15" customHeight="1" thickBot="1" x14ac:dyDescent="0.2">
      <c r="B75" s="366"/>
      <c r="C75" s="249" t="s">
        <v>10</v>
      </c>
      <c r="D75" s="283">
        <v>3</v>
      </c>
      <c r="E75" s="387"/>
      <c r="F75" s="254"/>
      <c r="G75" s="387"/>
      <c r="H75" s="254"/>
      <c r="I75" s="387"/>
      <c r="J75" s="254"/>
      <c r="K75" s="387"/>
      <c r="L75" s="254"/>
      <c r="M75" s="387"/>
      <c r="N75" s="245"/>
      <c r="O75" s="387"/>
      <c r="P75" s="245"/>
      <c r="Q75" s="246"/>
      <c r="R75" s="247"/>
      <c r="S75" s="246"/>
      <c r="T75" s="225">
        <f>R75+'2018 01-06'!T71</f>
        <v>14</v>
      </c>
    </row>
    <row r="76" spans="2:20" ht="13.15" customHeight="1" x14ac:dyDescent="0.15">
      <c r="B76" s="499">
        <v>15</v>
      </c>
      <c r="C76" s="526" t="s">
        <v>12</v>
      </c>
      <c r="D76" s="545">
        <v>3</v>
      </c>
      <c r="E76" s="72" t="s">
        <v>1387</v>
      </c>
      <c r="F76" s="116"/>
      <c r="G76" s="72" t="s">
        <v>1440</v>
      </c>
      <c r="H76" s="27"/>
      <c r="I76" s="115" t="s">
        <v>1504</v>
      </c>
      <c r="J76" s="152"/>
      <c r="K76" s="115" t="s">
        <v>1540</v>
      </c>
      <c r="L76" s="152"/>
      <c r="M76" s="230" t="s">
        <v>1580</v>
      </c>
      <c r="N76" s="140"/>
      <c r="O76" s="72" t="s">
        <v>1615</v>
      </c>
      <c r="P76" s="140"/>
      <c r="Q76" s="122"/>
      <c r="R76" s="164"/>
      <c r="S76" s="122"/>
      <c r="T76" s="168"/>
    </row>
    <row r="77" spans="2:20" ht="13.15" customHeight="1" x14ac:dyDescent="0.15">
      <c r="B77" s="499"/>
      <c r="C77" s="526"/>
      <c r="D77" s="545"/>
      <c r="E77" s="73" t="s">
        <v>1388</v>
      </c>
      <c r="F77" s="116"/>
      <c r="G77" s="73" t="s">
        <v>1441</v>
      </c>
      <c r="H77" s="27"/>
      <c r="I77" s="115" t="s">
        <v>1505</v>
      </c>
      <c r="J77" s="152"/>
      <c r="K77" s="115" t="s">
        <v>1541</v>
      </c>
      <c r="L77" s="152"/>
      <c r="M77" s="141" t="s">
        <v>1581</v>
      </c>
      <c r="N77" s="140"/>
      <c r="O77" s="73" t="s">
        <v>1627</v>
      </c>
      <c r="P77" s="140"/>
      <c r="Q77" s="123"/>
      <c r="R77" s="165"/>
      <c r="S77" s="123"/>
      <c r="T77" s="169"/>
    </row>
    <row r="78" spans="2:20" ht="13.15" customHeight="1" x14ac:dyDescent="0.15">
      <c r="B78" s="499"/>
      <c r="C78" s="526"/>
      <c r="D78" s="545"/>
      <c r="E78" s="73" t="s">
        <v>1389</v>
      </c>
      <c r="F78" s="116"/>
      <c r="G78" s="73" t="s">
        <v>1442</v>
      </c>
      <c r="H78" s="27"/>
      <c r="I78" s="115" t="s">
        <v>1506</v>
      </c>
      <c r="J78" s="152"/>
      <c r="K78" s="115" t="s">
        <v>1542</v>
      </c>
      <c r="L78" s="152"/>
      <c r="M78" s="141" t="s">
        <v>1582</v>
      </c>
      <c r="N78" s="140"/>
      <c r="O78" s="73" t="s">
        <v>1628</v>
      </c>
      <c r="P78" s="140"/>
      <c r="Q78" s="123"/>
      <c r="R78" s="165"/>
      <c r="S78" s="123"/>
      <c r="T78" s="169"/>
    </row>
    <row r="79" spans="2:20" ht="13.15" customHeight="1" x14ac:dyDescent="0.15">
      <c r="B79" s="499"/>
      <c r="C79" s="526"/>
      <c r="D79" s="545"/>
      <c r="E79" s="73" t="s">
        <v>1390</v>
      </c>
      <c r="F79" s="116"/>
      <c r="G79" s="73"/>
      <c r="H79" s="27"/>
      <c r="I79" s="115"/>
      <c r="J79" s="152"/>
      <c r="K79" s="115"/>
      <c r="L79" s="152"/>
      <c r="M79" s="141"/>
      <c r="N79" s="140"/>
      <c r="O79" s="73"/>
      <c r="P79" s="140"/>
      <c r="Q79" s="123">
        <f>COUNTA(E76:E80,G76:G80,I76:I80,K76:K80,M76:M80,O76:O80)</f>
        <v>19</v>
      </c>
      <c r="R79" s="165"/>
      <c r="S79" s="123"/>
      <c r="T79" s="169"/>
    </row>
    <row r="80" spans="2:20" ht="13.15" customHeight="1" thickBot="1" x14ac:dyDescent="0.2">
      <c r="B80" s="525"/>
      <c r="C80" s="527"/>
      <c r="D80" s="546"/>
      <c r="E80" s="74"/>
      <c r="F80" s="227">
        <f>COUNTA(E76:E80)</f>
        <v>4</v>
      </c>
      <c r="G80" s="74"/>
      <c r="H80" s="227">
        <f>COUNTA(G76:G80)</f>
        <v>3</v>
      </c>
      <c r="I80" s="220"/>
      <c r="J80" s="227">
        <f>COUNTA(I76:I80)</f>
        <v>3</v>
      </c>
      <c r="K80" s="220"/>
      <c r="L80" s="227">
        <f>COUNTA(K76:K80)</f>
        <v>3</v>
      </c>
      <c r="M80" s="320"/>
      <c r="N80" s="227">
        <f>COUNTA(M76:M80)</f>
        <v>3</v>
      </c>
      <c r="O80" s="74"/>
      <c r="P80" s="227">
        <f>COUNTA(O76:O80)</f>
        <v>3</v>
      </c>
      <c r="Q80" s="163"/>
      <c r="R80" s="224">
        <f>F80+H80+J80+L80+N80+P80</f>
        <v>19</v>
      </c>
      <c r="S80" s="163"/>
      <c r="T80" s="352">
        <f>R80+'2018 07-12'!T80</f>
        <v>106</v>
      </c>
    </row>
    <row r="81" spans="2:20" ht="13.15" customHeight="1" x14ac:dyDescent="0.15">
      <c r="B81" s="499">
        <v>16</v>
      </c>
      <c r="C81" s="526" t="s">
        <v>4</v>
      </c>
      <c r="D81" s="545">
        <v>3</v>
      </c>
      <c r="E81" s="72" t="s">
        <v>1416</v>
      </c>
      <c r="F81" s="116"/>
      <c r="G81" s="130" t="s">
        <v>1476</v>
      </c>
      <c r="H81" s="131"/>
      <c r="I81" s="541"/>
      <c r="J81" s="152"/>
      <c r="K81" s="115" t="s">
        <v>1552</v>
      </c>
      <c r="L81" s="152"/>
      <c r="M81" s="78" t="s">
        <v>1606</v>
      </c>
      <c r="N81" s="140"/>
      <c r="O81" s="541"/>
      <c r="P81" s="140"/>
      <c r="Q81" s="122"/>
      <c r="R81" s="164"/>
      <c r="S81" s="122"/>
      <c r="T81" s="168"/>
    </row>
    <row r="82" spans="2:20" ht="13.15" customHeight="1" x14ac:dyDescent="0.15">
      <c r="B82" s="499"/>
      <c r="C82" s="526"/>
      <c r="D82" s="545"/>
      <c r="E82" s="73" t="s">
        <v>1417</v>
      </c>
      <c r="F82" s="116"/>
      <c r="G82" s="130" t="s">
        <v>1477</v>
      </c>
      <c r="H82" s="131"/>
      <c r="I82" s="542"/>
      <c r="J82" s="152"/>
      <c r="K82" s="115" t="s">
        <v>1553</v>
      </c>
      <c r="L82" s="152"/>
      <c r="M82" s="67" t="s">
        <v>1607</v>
      </c>
      <c r="N82" s="140"/>
      <c r="O82" s="542"/>
      <c r="P82" s="140"/>
      <c r="Q82" s="123"/>
      <c r="R82" s="165"/>
      <c r="S82" s="123"/>
      <c r="T82" s="169"/>
    </row>
    <row r="83" spans="2:20" ht="13.15" customHeight="1" x14ac:dyDescent="0.15">
      <c r="B83" s="499"/>
      <c r="C83" s="526"/>
      <c r="D83" s="545"/>
      <c r="E83" s="73" t="s">
        <v>1418</v>
      </c>
      <c r="F83" s="116"/>
      <c r="G83" s="130" t="s">
        <v>1478</v>
      </c>
      <c r="H83" s="131"/>
      <c r="I83" s="542"/>
      <c r="J83" s="152"/>
      <c r="K83" s="115" t="s">
        <v>1554</v>
      </c>
      <c r="L83" s="152"/>
      <c r="M83" s="67" t="s">
        <v>1608</v>
      </c>
      <c r="N83" s="140"/>
      <c r="O83" s="542"/>
      <c r="P83" s="140"/>
      <c r="Q83" s="123"/>
      <c r="R83" s="165"/>
      <c r="S83" s="123"/>
      <c r="T83" s="169"/>
    </row>
    <row r="84" spans="2:20" ht="13.15" customHeight="1" x14ac:dyDescent="0.15">
      <c r="B84" s="499"/>
      <c r="C84" s="526"/>
      <c r="D84" s="545"/>
      <c r="E84" s="73" t="s">
        <v>1419</v>
      </c>
      <c r="F84" s="116"/>
      <c r="G84" s="130"/>
      <c r="H84" s="131"/>
      <c r="I84" s="542"/>
      <c r="J84" s="152"/>
      <c r="K84" s="115"/>
      <c r="L84" s="152"/>
      <c r="M84" s="265"/>
      <c r="N84" s="140"/>
      <c r="O84" s="542"/>
      <c r="P84" s="140"/>
      <c r="Q84" s="123">
        <f>COUNTA(E81:E85,G81:G85,I81:I85,K81:K85,M81:M85,O81:O85)</f>
        <v>13</v>
      </c>
      <c r="R84" s="165"/>
      <c r="S84" s="123"/>
      <c r="T84" s="169"/>
    </row>
    <row r="85" spans="2:20" ht="13.15" customHeight="1" thickBot="1" x14ac:dyDescent="0.2">
      <c r="B85" s="525"/>
      <c r="C85" s="527"/>
      <c r="D85" s="546"/>
      <c r="E85" s="74"/>
      <c r="F85" s="227">
        <f>COUNTA(E81:E85)</f>
        <v>4</v>
      </c>
      <c r="G85" s="255"/>
      <c r="H85" s="227">
        <f>COUNTA(G81:G85)</f>
        <v>3</v>
      </c>
      <c r="I85" s="543"/>
      <c r="J85" s="227">
        <f>COUNTA(I81:I85)</f>
        <v>0</v>
      </c>
      <c r="K85" s="220"/>
      <c r="L85" s="227">
        <f>COUNTA(K81:K85)</f>
        <v>3</v>
      </c>
      <c r="M85" s="220"/>
      <c r="N85" s="227">
        <f>COUNTA(M81:M85)</f>
        <v>3</v>
      </c>
      <c r="O85" s="543"/>
      <c r="P85" s="227">
        <f>COUNTA(O81:O85)</f>
        <v>0</v>
      </c>
      <c r="Q85" s="163"/>
      <c r="R85" s="224">
        <f>F85+H85+J85+L85+N85+P85</f>
        <v>13</v>
      </c>
      <c r="S85" s="163"/>
      <c r="T85" s="352">
        <f>R85+'2018 07-12'!T85</f>
        <v>126</v>
      </c>
    </row>
    <row r="86" spans="2:20" ht="13.15" customHeight="1" x14ac:dyDescent="0.15">
      <c r="B86" s="499">
        <v>17</v>
      </c>
      <c r="C86" s="526" t="s">
        <v>11</v>
      </c>
      <c r="D86" s="545">
        <v>3</v>
      </c>
      <c r="E86" s="72" t="s">
        <v>1383</v>
      </c>
      <c r="F86" s="116"/>
      <c r="G86" s="230" t="s">
        <v>1431</v>
      </c>
      <c r="H86" s="27"/>
      <c r="I86" s="78" t="s">
        <v>1492</v>
      </c>
      <c r="J86" s="27"/>
      <c r="K86" s="115" t="s">
        <v>1537</v>
      </c>
      <c r="L86" s="152"/>
      <c r="M86" s="124" t="s">
        <v>1586</v>
      </c>
      <c r="N86" s="125"/>
      <c r="O86" s="78" t="s">
        <v>1615</v>
      </c>
      <c r="P86" s="125"/>
      <c r="Q86" s="122"/>
      <c r="R86" s="164"/>
      <c r="S86" s="122"/>
      <c r="T86" s="168"/>
    </row>
    <row r="87" spans="2:20" ht="13.15" customHeight="1" x14ac:dyDescent="0.15">
      <c r="B87" s="499"/>
      <c r="C87" s="526"/>
      <c r="D87" s="545"/>
      <c r="E87" s="73" t="s">
        <v>1384</v>
      </c>
      <c r="F87" s="116"/>
      <c r="G87" s="141" t="s">
        <v>1432</v>
      </c>
      <c r="H87" s="27"/>
      <c r="I87" s="67" t="s">
        <v>1493</v>
      </c>
      <c r="J87" s="27"/>
      <c r="K87" s="115" t="s">
        <v>1538</v>
      </c>
      <c r="L87" s="152"/>
      <c r="M87" s="124" t="s">
        <v>1587</v>
      </c>
      <c r="N87" s="125"/>
      <c r="O87" s="67" t="s">
        <v>1616</v>
      </c>
      <c r="P87" s="125"/>
      <c r="Q87" s="123"/>
      <c r="R87" s="165"/>
      <c r="S87" s="123"/>
      <c r="T87" s="169"/>
    </row>
    <row r="88" spans="2:20" ht="13.15" customHeight="1" x14ac:dyDescent="0.15">
      <c r="B88" s="499"/>
      <c r="C88" s="526"/>
      <c r="D88" s="545"/>
      <c r="E88" s="73" t="s">
        <v>1385</v>
      </c>
      <c r="F88" s="116"/>
      <c r="G88" s="141" t="s">
        <v>1433</v>
      </c>
      <c r="H88" s="27"/>
      <c r="I88" s="67" t="s">
        <v>1494</v>
      </c>
      <c r="J88" s="27"/>
      <c r="K88" s="115" t="s">
        <v>1539</v>
      </c>
      <c r="L88" s="152"/>
      <c r="M88" s="124" t="s">
        <v>1588</v>
      </c>
      <c r="N88" s="125"/>
      <c r="O88" s="67" t="s">
        <v>1617</v>
      </c>
      <c r="P88" s="125"/>
      <c r="Q88" s="123"/>
      <c r="R88" s="165"/>
      <c r="S88" s="123"/>
      <c r="T88" s="169"/>
    </row>
    <row r="89" spans="2:20" ht="13.15" customHeight="1" x14ac:dyDescent="0.15">
      <c r="B89" s="499"/>
      <c r="C89" s="526"/>
      <c r="D89" s="545"/>
      <c r="E89" s="73" t="s">
        <v>1386</v>
      </c>
      <c r="F89" s="116"/>
      <c r="G89" s="141"/>
      <c r="H89" s="27"/>
      <c r="I89" s="67"/>
      <c r="J89" s="27"/>
      <c r="K89" s="115"/>
      <c r="L89" s="152"/>
      <c r="M89" s="124"/>
      <c r="N89" s="125"/>
      <c r="O89" s="67"/>
      <c r="P89" s="125"/>
      <c r="Q89" s="123">
        <f>COUNTA(E86:E90,G86:G90,I86:I90,K86:K90,M86:M90,O86:O90)</f>
        <v>19</v>
      </c>
      <c r="R89" s="165"/>
      <c r="S89" s="123"/>
      <c r="T89" s="169"/>
    </row>
    <row r="90" spans="2:20" ht="13.15" customHeight="1" thickBot="1" x14ac:dyDescent="0.2">
      <c r="B90" s="525"/>
      <c r="C90" s="527"/>
      <c r="D90" s="546"/>
      <c r="E90" s="74"/>
      <c r="F90" s="227">
        <f>COUNTA(E86:E90)</f>
        <v>4</v>
      </c>
      <c r="G90" s="320"/>
      <c r="H90" s="227">
        <f>COUNTA(G86:G90)</f>
        <v>3</v>
      </c>
      <c r="I90" s="71"/>
      <c r="J90" s="227">
        <f>COUNTA(I86:I90)</f>
        <v>3</v>
      </c>
      <c r="K90" s="86"/>
      <c r="L90" s="227">
        <f>COUNTA(K86:K90)</f>
        <v>3</v>
      </c>
      <c r="M90" s="256"/>
      <c r="N90" s="227">
        <f>COUNTA(M86:M90)</f>
        <v>3</v>
      </c>
      <c r="O90" s="71"/>
      <c r="P90" s="227">
        <f>COUNTA(O86:O90)</f>
        <v>3</v>
      </c>
      <c r="Q90" s="163"/>
      <c r="R90" s="224">
        <f>F90+H90+J90+L90+N90+P90</f>
        <v>19</v>
      </c>
      <c r="S90" s="163"/>
      <c r="T90" s="352">
        <f>R90+'2018 07-12'!T90</f>
        <v>109</v>
      </c>
    </row>
    <row r="91" spans="2:20" ht="13.15" customHeight="1" x14ac:dyDescent="0.15">
      <c r="B91" s="499">
        <v>18</v>
      </c>
      <c r="C91" s="526" t="s">
        <v>14</v>
      </c>
      <c r="D91" s="545">
        <v>4</v>
      </c>
      <c r="E91" s="72" t="s">
        <v>1405</v>
      </c>
      <c r="F91" s="154"/>
      <c r="G91" s="230" t="s">
        <v>1428</v>
      </c>
      <c r="H91" s="136"/>
      <c r="I91" s="541"/>
      <c r="J91" s="27"/>
      <c r="K91" s="541"/>
      <c r="L91" s="27"/>
      <c r="M91" s="230" t="s">
        <v>1589</v>
      </c>
      <c r="N91" s="9"/>
      <c r="O91" s="67" t="s">
        <v>1631</v>
      </c>
      <c r="P91" s="9"/>
      <c r="Q91" s="122"/>
      <c r="R91" s="164"/>
      <c r="S91" s="122"/>
      <c r="T91" s="168"/>
    </row>
    <row r="92" spans="2:20" ht="13.15" customHeight="1" x14ac:dyDescent="0.15">
      <c r="B92" s="499"/>
      <c r="C92" s="526"/>
      <c r="D92" s="545"/>
      <c r="E92" s="73" t="s">
        <v>1406</v>
      </c>
      <c r="F92" s="154"/>
      <c r="G92" s="141" t="s">
        <v>1429</v>
      </c>
      <c r="H92" s="136"/>
      <c r="I92" s="542"/>
      <c r="J92" s="27"/>
      <c r="K92" s="542"/>
      <c r="L92" s="27"/>
      <c r="M92" s="141" t="s">
        <v>1590</v>
      </c>
      <c r="N92" s="9"/>
      <c r="O92" s="67" t="s">
        <v>1632</v>
      </c>
      <c r="P92" s="9"/>
      <c r="Q92" s="123"/>
      <c r="R92" s="165"/>
      <c r="S92" s="123"/>
      <c r="T92" s="169"/>
    </row>
    <row r="93" spans="2:20" ht="13.15" customHeight="1" x14ac:dyDescent="0.15">
      <c r="B93" s="499"/>
      <c r="C93" s="526"/>
      <c r="D93" s="545"/>
      <c r="E93" s="73" t="s">
        <v>1407</v>
      </c>
      <c r="F93" s="154"/>
      <c r="G93" s="141" t="s">
        <v>1430</v>
      </c>
      <c r="H93" s="136"/>
      <c r="I93" s="542"/>
      <c r="J93" s="27"/>
      <c r="K93" s="542"/>
      <c r="L93" s="27"/>
      <c r="M93" s="141" t="s">
        <v>1591</v>
      </c>
      <c r="N93" s="9"/>
      <c r="O93" s="67" t="s">
        <v>1633</v>
      </c>
      <c r="P93" s="9"/>
      <c r="Q93" s="123"/>
      <c r="R93" s="165"/>
      <c r="S93" s="123"/>
      <c r="T93" s="169"/>
    </row>
    <row r="94" spans="2:20" ht="13.15" customHeight="1" x14ac:dyDescent="0.15">
      <c r="B94" s="499"/>
      <c r="C94" s="526"/>
      <c r="D94" s="545"/>
      <c r="E94" s="73" t="s">
        <v>1408</v>
      </c>
      <c r="F94" s="154"/>
      <c r="G94" s="141"/>
      <c r="H94" s="136"/>
      <c r="I94" s="542"/>
      <c r="J94" s="27"/>
      <c r="K94" s="542"/>
      <c r="L94" s="27"/>
      <c r="M94" s="141"/>
      <c r="N94" s="9"/>
      <c r="O94" s="67"/>
      <c r="P94" s="9"/>
      <c r="Q94" s="123">
        <f>COUNTA(E91:E95,G91:G95,I91:I95,K91:K95,M91:M95,O91:O95)</f>
        <v>13</v>
      </c>
      <c r="R94" s="165"/>
      <c r="S94" s="123"/>
      <c r="T94" s="169"/>
    </row>
    <row r="95" spans="2:20" ht="13.15" customHeight="1" thickBot="1" x14ac:dyDescent="0.2">
      <c r="B95" s="525"/>
      <c r="C95" s="527"/>
      <c r="D95" s="546"/>
      <c r="E95" s="74"/>
      <c r="F95" s="227">
        <f>COUNTA(E91:E95)</f>
        <v>4</v>
      </c>
      <c r="G95" s="320"/>
      <c r="H95" s="227">
        <f>COUNTA(G91:G95)</f>
        <v>3</v>
      </c>
      <c r="I95" s="543"/>
      <c r="J95" s="227">
        <f>COUNTA(I91:I95)</f>
        <v>0</v>
      </c>
      <c r="K95" s="543"/>
      <c r="L95" s="227">
        <f>COUNTA(K91:K95)</f>
        <v>0</v>
      </c>
      <c r="M95" s="320"/>
      <c r="N95" s="227">
        <f>COUNTA(M91:M95)</f>
        <v>3</v>
      </c>
      <c r="O95" s="256"/>
      <c r="P95" s="227">
        <f>COUNTA(O91:O95)</f>
        <v>3</v>
      </c>
      <c r="Q95" s="163"/>
      <c r="R95" s="224">
        <f>F95+H95+J95+L95+N95+P95</f>
        <v>13</v>
      </c>
      <c r="S95" s="163"/>
      <c r="T95" s="352">
        <f>R95+'2018 07-12'!T95</f>
        <v>63</v>
      </c>
    </row>
    <row r="96" spans="2:20" ht="13.15" customHeight="1" x14ac:dyDescent="0.15">
      <c r="B96" s="529">
        <v>19</v>
      </c>
      <c r="C96" s="530" t="s">
        <v>441</v>
      </c>
      <c r="D96" s="544">
        <v>4</v>
      </c>
      <c r="E96" s="209" t="s">
        <v>1413</v>
      </c>
      <c r="F96" s="210"/>
      <c r="G96" s="230" t="s">
        <v>1460</v>
      </c>
      <c r="H96" s="212"/>
      <c r="I96" s="213" t="s">
        <v>1519</v>
      </c>
      <c r="J96" s="214"/>
      <c r="K96" s="213" t="s">
        <v>1525</v>
      </c>
      <c r="L96" s="214"/>
      <c r="M96" s="213" t="s">
        <v>1577</v>
      </c>
      <c r="N96" s="216"/>
      <c r="O96" s="541"/>
      <c r="P96" s="216"/>
      <c r="Q96" s="217"/>
      <c r="R96" s="218"/>
      <c r="S96" s="217"/>
      <c r="T96" s="219"/>
    </row>
    <row r="97" spans="2:20" ht="13.15" customHeight="1" x14ac:dyDescent="0.15">
      <c r="B97" s="499"/>
      <c r="C97" s="501"/>
      <c r="D97" s="545"/>
      <c r="E97" s="115" t="s">
        <v>1414</v>
      </c>
      <c r="F97" s="116"/>
      <c r="G97" s="141" t="s">
        <v>1461</v>
      </c>
      <c r="H97" s="118"/>
      <c r="I97" s="119" t="s">
        <v>1520</v>
      </c>
      <c r="J97" s="120"/>
      <c r="K97" s="119" t="s">
        <v>1526</v>
      </c>
      <c r="L97" s="120"/>
      <c r="M97" s="119" t="s">
        <v>1578</v>
      </c>
      <c r="N97" s="121"/>
      <c r="O97" s="542"/>
      <c r="P97" s="121"/>
      <c r="Q97" s="123"/>
      <c r="R97" s="165"/>
      <c r="S97" s="123"/>
      <c r="T97" s="169"/>
    </row>
    <row r="98" spans="2:20" ht="13.15" customHeight="1" x14ac:dyDescent="0.15">
      <c r="B98" s="499"/>
      <c r="C98" s="501"/>
      <c r="D98" s="545"/>
      <c r="E98" s="115" t="s">
        <v>1415</v>
      </c>
      <c r="F98" s="116"/>
      <c r="G98" s="141" t="s">
        <v>1462</v>
      </c>
      <c r="H98" s="118"/>
      <c r="I98" s="119" t="s">
        <v>1521</v>
      </c>
      <c r="J98" s="120"/>
      <c r="K98" s="119" t="s">
        <v>1527</v>
      </c>
      <c r="L98" s="120"/>
      <c r="M98" s="119" t="s">
        <v>1579</v>
      </c>
      <c r="N98" s="121"/>
      <c r="O98" s="542"/>
      <c r="P98" s="121"/>
      <c r="Q98" s="123"/>
      <c r="R98" s="165"/>
      <c r="S98" s="123"/>
      <c r="T98" s="169"/>
    </row>
    <row r="99" spans="2:20" ht="13.15" customHeight="1" x14ac:dyDescent="0.15">
      <c r="B99" s="499"/>
      <c r="C99" s="501"/>
      <c r="D99" s="545"/>
      <c r="E99" s="115"/>
      <c r="F99" s="116"/>
      <c r="G99" s="141"/>
      <c r="H99" s="118"/>
      <c r="I99" s="119"/>
      <c r="J99" s="120"/>
      <c r="K99" s="119"/>
      <c r="L99" s="120"/>
      <c r="M99" s="119"/>
      <c r="N99" s="121"/>
      <c r="O99" s="542"/>
      <c r="P99" s="121"/>
      <c r="Q99" s="123">
        <f>COUNTA(E96:E100,G96:G100,I96:I100,K96:K100,M96:M100,O96:O100)</f>
        <v>15</v>
      </c>
      <c r="R99" s="165"/>
      <c r="S99" s="123"/>
      <c r="T99" s="169"/>
    </row>
    <row r="100" spans="2:20" ht="13.15" customHeight="1" thickBot="1" x14ac:dyDescent="0.2">
      <c r="B100" s="525"/>
      <c r="C100" s="531"/>
      <c r="D100" s="546"/>
      <c r="E100" s="220"/>
      <c r="F100" s="227">
        <f>COUNTA(E96:E100)</f>
        <v>3</v>
      </c>
      <c r="G100" s="320"/>
      <c r="H100" s="227">
        <f>COUNTA(G96:G100)</f>
        <v>3</v>
      </c>
      <c r="I100" s="223"/>
      <c r="J100" s="227">
        <f>COUNTA(I96:I100)</f>
        <v>3</v>
      </c>
      <c r="K100" s="223"/>
      <c r="L100" s="227">
        <f>COUNTA(K96:K100)</f>
        <v>3</v>
      </c>
      <c r="M100" s="223"/>
      <c r="N100" s="227">
        <f>COUNTA(M96:M100)</f>
        <v>3</v>
      </c>
      <c r="O100" s="543"/>
      <c r="P100" s="227">
        <f>COUNTA(O96:O100)</f>
        <v>0</v>
      </c>
      <c r="Q100" s="163"/>
      <c r="R100" s="224">
        <f>F100+H100+J100+L100+N100+P100</f>
        <v>15</v>
      </c>
      <c r="S100" s="163"/>
      <c r="T100" s="352">
        <f>R100+'2018 07-12'!T100</f>
        <v>134</v>
      </c>
    </row>
    <row r="101" spans="2:20" ht="13.15" customHeight="1" thickBot="1" x14ac:dyDescent="0.2">
      <c r="B101" s="347"/>
      <c r="C101" s="351" t="s">
        <v>1086</v>
      </c>
      <c r="D101" s="350">
        <v>5</v>
      </c>
      <c r="E101" s="351"/>
      <c r="F101" s="347"/>
      <c r="G101" s="351"/>
      <c r="H101" s="347"/>
      <c r="I101" s="351"/>
      <c r="J101" s="347"/>
      <c r="K101" s="351"/>
      <c r="L101" s="347"/>
      <c r="M101" s="351"/>
      <c r="N101" s="347"/>
      <c r="O101" s="351"/>
      <c r="P101" s="347"/>
      <c r="Q101" s="348"/>
      <c r="R101" s="349"/>
      <c r="S101" s="348"/>
      <c r="T101" s="263">
        <f>R101+'2018 01-06'!T107</f>
        <v>29</v>
      </c>
    </row>
    <row r="102" spans="2:20" ht="13.15" customHeight="1" x14ac:dyDescent="0.15">
      <c r="B102" s="529">
        <v>20</v>
      </c>
      <c r="C102" s="555" t="s">
        <v>816</v>
      </c>
      <c r="D102" s="577" t="s">
        <v>818</v>
      </c>
      <c r="E102" s="72" t="s">
        <v>1398</v>
      </c>
      <c r="F102" s="273"/>
      <c r="G102" s="72" t="s">
        <v>1451</v>
      </c>
      <c r="H102" s="273"/>
      <c r="I102" s="72" t="s">
        <v>1516</v>
      </c>
      <c r="J102" s="273"/>
      <c r="K102" s="230" t="s">
        <v>1534</v>
      </c>
      <c r="L102" s="273"/>
      <c r="M102" s="230" t="s">
        <v>1603</v>
      </c>
      <c r="N102" s="273"/>
      <c r="O102" s="541"/>
      <c r="P102" s="321"/>
      <c r="Q102" s="217"/>
      <c r="R102" s="218"/>
      <c r="S102" s="217"/>
      <c r="T102" s="285"/>
    </row>
    <row r="103" spans="2:20" ht="13.15" customHeight="1" x14ac:dyDescent="0.15">
      <c r="B103" s="499"/>
      <c r="C103" s="556"/>
      <c r="D103" s="578"/>
      <c r="E103" s="73" t="s">
        <v>1399</v>
      </c>
      <c r="F103" s="132"/>
      <c r="G103" s="73" t="s">
        <v>1452</v>
      </c>
      <c r="H103" s="132"/>
      <c r="I103" s="73" t="s">
        <v>1517</v>
      </c>
      <c r="J103" s="132"/>
      <c r="K103" s="141" t="s">
        <v>1535</v>
      </c>
      <c r="L103" s="132"/>
      <c r="M103" s="141" t="s">
        <v>1604</v>
      </c>
      <c r="N103" s="132"/>
      <c r="O103" s="542"/>
      <c r="P103" s="322"/>
      <c r="Q103" s="123"/>
      <c r="R103" s="165"/>
      <c r="S103" s="123"/>
      <c r="T103" s="274"/>
    </row>
    <row r="104" spans="2:20" ht="13.15" customHeight="1" x14ac:dyDescent="0.15">
      <c r="B104" s="499"/>
      <c r="C104" s="556"/>
      <c r="D104" s="578"/>
      <c r="E104" s="73" t="s">
        <v>1424</v>
      </c>
      <c r="F104" s="132"/>
      <c r="G104" s="73" t="s">
        <v>1453</v>
      </c>
      <c r="H104" s="132"/>
      <c r="I104" s="73" t="s">
        <v>1518</v>
      </c>
      <c r="J104" s="132"/>
      <c r="K104" s="141" t="s">
        <v>1536</v>
      </c>
      <c r="L104" s="132"/>
      <c r="M104" s="141" t="s">
        <v>1605</v>
      </c>
      <c r="N104" s="132"/>
      <c r="O104" s="542"/>
      <c r="P104" s="322"/>
      <c r="Q104" s="123"/>
      <c r="R104" s="165"/>
      <c r="S104" s="123"/>
      <c r="T104" s="274"/>
    </row>
    <row r="105" spans="2:20" ht="13.15" customHeight="1" x14ac:dyDescent="0.15">
      <c r="B105" s="499"/>
      <c r="C105" s="556"/>
      <c r="D105" s="578"/>
      <c r="E105" s="73" t="s">
        <v>1400</v>
      </c>
      <c r="F105" s="132"/>
      <c r="G105" s="73"/>
      <c r="H105" s="132"/>
      <c r="I105" s="73"/>
      <c r="J105" s="132"/>
      <c r="K105" s="141"/>
      <c r="L105" s="132"/>
      <c r="M105" s="141"/>
      <c r="N105" s="132"/>
      <c r="O105" s="542"/>
      <c r="P105" s="322"/>
      <c r="Q105" s="123">
        <f>COUNTA(E102:E106,G102:G106,I102:I106,K102:K106,M102:M106,O102:O106)</f>
        <v>16</v>
      </c>
      <c r="R105" s="165"/>
      <c r="S105" s="123"/>
      <c r="T105" s="274"/>
    </row>
    <row r="106" spans="2:20" ht="13.15" customHeight="1" thickBot="1" x14ac:dyDescent="0.2">
      <c r="B106" s="525"/>
      <c r="C106" s="557"/>
      <c r="D106" s="579"/>
      <c r="E106" s="74"/>
      <c r="F106" s="227">
        <f>COUNTA(E102:E106)</f>
        <v>4</v>
      </c>
      <c r="G106" s="74"/>
      <c r="H106" s="227">
        <f>COUNTA(G102:G106)</f>
        <v>3</v>
      </c>
      <c r="I106" s="74"/>
      <c r="J106" s="227">
        <f>COUNTA(I102:I106)</f>
        <v>3</v>
      </c>
      <c r="K106" s="320"/>
      <c r="L106" s="227">
        <f>COUNTA(K102:K106)</f>
        <v>3</v>
      </c>
      <c r="M106" s="320"/>
      <c r="N106" s="227">
        <f>COUNTA(M102:M106)</f>
        <v>3</v>
      </c>
      <c r="O106" s="543"/>
      <c r="P106" s="323">
        <f>COUNTA(O102:O106)</f>
        <v>0</v>
      </c>
      <c r="Q106" s="246"/>
      <c r="R106" s="247">
        <f>F106+H106+J106+L106+N106+P106</f>
        <v>16</v>
      </c>
      <c r="S106" s="246"/>
      <c r="T106" s="352">
        <f>R106+'2018 07-12'!T106</f>
        <v>48</v>
      </c>
    </row>
    <row r="107" spans="2:20" ht="13.15" customHeight="1" x14ac:dyDescent="0.15">
      <c r="B107" s="550" t="s">
        <v>459</v>
      </c>
      <c r="C107" s="516"/>
      <c r="D107" s="517"/>
      <c r="E107" s="119"/>
      <c r="F107" s="116"/>
      <c r="G107" s="117" t="s">
        <v>1469</v>
      </c>
      <c r="H107" s="118"/>
      <c r="I107" s="119"/>
      <c r="J107" s="120"/>
      <c r="K107" s="119" t="s">
        <v>941</v>
      </c>
      <c r="L107" s="120"/>
      <c r="M107" s="119" t="s">
        <v>1573</v>
      </c>
      <c r="N107" s="121"/>
      <c r="O107" s="119"/>
      <c r="P107" s="121"/>
      <c r="Q107" s="122"/>
      <c r="R107" s="164"/>
      <c r="S107" s="122"/>
      <c r="T107" s="285"/>
    </row>
    <row r="108" spans="2:20" ht="13.15" customHeight="1" x14ac:dyDescent="0.15">
      <c r="B108" s="550"/>
      <c r="C108" s="516"/>
      <c r="D108" s="517"/>
      <c r="E108" s="115"/>
      <c r="F108" s="116"/>
      <c r="G108" s="117" t="s">
        <v>1470</v>
      </c>
      <c r="H108" s="118"/>
      <c r="I108" s="119"/>
      <c r="J108" s="120"/>
      <c r="K108" s="119" t="s">
        <v>1558</v>
      </c>
      <c r="L108" s="120"/>
      <c r="M108" s="119" t="s">
        <v>1574</v>
      </c>
      <c r="N108" s="121"/>
      <c r="O108" s="119"/>
      <c r="P108" s="121"/>
      <c r="Q108" s="289"/>
      <c r="R108" s="290"/>
      <c r="S108" s="289"/>
      <c r="T108" s="291"/>
    </row>
    <row r="109" spans="2:20" ht="13.15" customHeight="1" x14ac:dyDescent="0.15">
      <c r="B109" s="550"/>
      <c r="C109" s="516"/>
      <c r="D109" s="517"/>
      <c r="E109" s="115"/>
      <c r="F109" s="116"/>
      <c r="G109" s="117" t="s">
        <v>1471</v>
      </c>
      <c r="H109" s="118"/>
      <c r="I109" s="119"/>
      <c r="J109" s="120"/>
      <c r="K109" s="119" t="s">
        <v>1559</v>
      </c>
      <c r="L109" s="120"/>
      <c r="M109" s="119" t="s">
        <v>1575</v>
      </c>
      <c r="N109" s="121"/>
      <c r="O109" s="119"/>
      <c r="P109" s="121"/>
      <c r="Q109" s="289"/>
      <c r="R109" s="290"/>
      <c r="S109" s="289"/>
      <c r="T109" s="291"/>
    </row>
    <row r="110" spans="2:20" ht="13.15" customHeight="1" x14ac:dyDescent="0.15">
      <c r="B110" s="550"/>
      <c r="C110" s="516"/>
      <c r="D110" s="517"/>
      <c r="E110" s="115"/>
      <c r="F110" s="116"/>
      <c r="G110" s="117" t="s">
        <v>1472</v>
      </c>
      <c r="H110" s="118"/>
      <c r="I110" s="119"/>
      <c r="J110" s="120"/>
      <c r="K110" s="119" t="s">
        <v>1560</v>
      </c>
      <c r="L110" s="120"/>
      <c r="M110" s="119" t="s">
        <v>1576</v>
      </c>
      <c r="N110" s="121"/>
      <c r="O110" s="119"/>
      <c r="P110" s="121"/>
      <c r="Q110" s="289"/>
      <c r="R110" s="290"/>
      <c r="S110" s="289"/>
      <c r="T110" s="291"/>
    </row>
    <row r="111" spans="2:20" ht="13.15" customHeight="1" thickBot="1" x14ac:dyDescent="0.2">
      <c r="B111" s="551"/>
      <c r="C111" s="519"/>
      <c r="D111" s="520"/>
      <c r="E111" s="197"/>
      <c r="F111" s="198"/>
      <c r="G111" s="199"/>
      <c r="H111" s="200"/>
      <c r="I111" s="201"/>
      <c r="J111" s="202"/>
      <c r="K111" s="201"/>
      <c r="L111" s="202"/>
      <c r="M111" s="201"/>
      <c r="N111" s="203"/>
      <c r="O111" s="201"/>
      <c r="P111" s="203"/>
      <c r="Q111" s="204"/>
      <c r="R111" s="205"/>
      <c r="S111" s="204"/>
      <c r="T111" s="286"/>
    </row>
    <row r="112" spans="2:20" ht="21" customHeight="1" thickTop="1" x14ac:dyDescent="0.15">
      <c r="B112" s="536" t="s">
        <v>469</v>
      </c>
      <c r="C112" s="537"/>
      <c r="D112" s="538"/>
      <c r="E112" s="192">
        <f>COUNTA(E5:E106)</f>
        <v>50</v>
      </c>
      <c r="F112" s="193"/>
      <c r="G112" s="175">
        <f>COUNTA(G5:G106)</f>
        <v>51</v>
      </c>
      <c r="H112" s="193"/>
      <c r="I112" s="175">
        <f>COUNTA(I5:I106)</f>
        <v>45</v>
      </c>
      <c r="J112" s="193"/>
      <c r="K112" s="175">
        <f>COUNTA(K5:K106)</f>
        <v>33</v>
      </c>
      <c r="L112" s="193"/>
      <c r="M112" s="175">
        <f>COUNTA(M5:M106)</f>
        <v>48</v>
      </c>
      <c r="N112" s="193"/>
      <c r="O112" s="175">
        <f>COUNTA(O5:O106)</f>
        <v>42</v>
      </c>
      <c r="P112" s="280"/>
      <c r="Q112" s="178">
        <f>Q8+Q13+Q18+Q23+Q28+Q33+Q38+Q43+Q48+Q53+Q58+Q63+Q68+Q73+Q79+Q84+Q89+Q94+Q99+Q105</f>
        <v>269</v>
      </c>
      <c r="R112" s="164"/>
      <c r="S112" s="162"/>
      <c r="T112" s="284"/>
    </row>
    <row r="113" spans="2:20" ht="21" customHeight="1" thickBot="1" x14ac:dyDescent="0.2">
      <c r="B113" s="491" t="s">
        <v>467</v>
      </c>
      <c r="C113" s="492"/>
      <c r="D113" s="493"/>
      <c r="E113" s="171"/>
      <c r="F113" s="172">
        <f>F9+F14+F19+F24+F29+F34+F39+F44+F49+F54+F59+F64+F69+F74+F80+F85+F90+F95+F100+F106</f>
        <v>50</v>
      </c>
      <c r="G113" s="173"/>
      <c r="H113" s="172">
        <f>H9+H14+H19+H24+H29+H34+H39+H44+H49+H54+H59+H64+H69+H74+H80+H85+H90+H95+H100+H106</f>
        <v>51</v>
      </c>
      <c r="I113" s="173"/>
      <c r="J113" s="172">
        <f>J9+J14+J19+J24+J29+J34+J39+J44+J49+J54+J59+J64+J69+J74+J80+J85+J90+J95+J100+J106</f>
        <v>45</v>
      </c>
      <c r="K113" s="173"/>
      <c r="L113" s="172">
        <f>L9+L14+L19+L24+L29+L34+L39+L44+L49+L54+L59+L64+L69+L74+L80+L85+L90+L95+L100+L106</f>
        <v>33</v>
      </c>
      <c r="M113" s="173"/>
      <c r="N113" s="172">
        <f>N9+N14+N19+N24+N29+N34+N39+N44+N49+N54+N59+N64+N69+N74+N80+N85+N90+N95+N100+N106</f>
        <v>48</v>
      </c>
      <c r="O113" s="173"/>
      <c r="P113" s="174">
        <f>P9+P14+P19+P24+P29+P34+P39+P44+P49+P54+P59+P64+P69+P74+P80+P85+P90+P95+P100+P106</f>
        <v>42</v>
      </c>
      <c r="Q113" s="163"/>
      <c r="R113" s="177">
        <f>R9+R14+R19+R24+R29+R34+R39+R44+R49+R54+R59+R64+R69+R74+R80+R85+R90+R95+R100+R106</f>
        <v>269</v>
      </c>
      <c r="S113" s="163"/>
      <c r="T113" s="353">
        <f>T9+T14+T19+T24+T29+T34+T39+T44+T49+T54+T59+T64+T69+T74+T75+T80+T85+T90+T95+T100+T101+T106</f>
        <v>1588</v>
      </c>
    </row>
    <row r="114" spans="2:20" ht="21" customHeight="1" thickBot="1" x14ac:dyDescent="0.2">
      <c r="B114" s="494" t="s">
        <v>471</v>
      </c>
      <c r="C114" s="495"/>
      <c r="D114" s="496"/>
      <c r="E114" s="521">
        <f>F113+H113+J113+L113+N113+P113</f>
        <v>269</v>
      </c>
      <c r="F114" s="522"/>
      <c r="G114" s="522"/>
      <c r="H114" s="522"/>
      <c r="I114" s="522"/>
      <c r="J114" s="522"/>
      <c r="K114" s="522"/>
      <c r="L114" s="522"/>
      <c r="M114" s="522"/>
      <c r="N114" s="522"/>
      <c r="O114" s="522"/>
      <c r="P114" s="511"/>
      <c r="Q114" s="262"/>
      <c r="R114" s="263"/>
      <c r="S114" s="566">
        <f>E114+'2018 07-12'!S114:T114</f>
        <v>1588</v>
      </c>
      <c r="T114" s="567"/>
    </row>
  </sheetData>
  <mergeCells count="95">
    <mergeCell ref="M40:M44"/>
    <mergeCell ref="M45:M49"/>
    <mergeCell ref="M50:M54"/>
    <mergeCell ref="M70:M74"/>
    <mergeCell ref="K30:K34"/>
    <mergeCell ref="K40:K44"/>
    <mergeCell ref="K60:K64"/>
    <mergeCell ref="K70:K74"/>
    <mergeCell ref="K91:K95"/>
    <mergeCell ref="G45:G49"/>
    <mergeCell ref="G70:G74"/>
    <mergeCell ref="G15:G19"/>
    <mergeCell ref="E50:E54"/>
    <mergeCell ref="E55:E59"/>
    <mergeCell ref="E60:E64"/>
    <mergeCell ref="E65:E69"/>
    <mergeCell ref="E70:E74"/>
    <mergeCell ref="I45:I49"/>
    <mergeCell ref="I50:I54"/>
    <mergeCell ref="I81:I85"/>
    <mergeCell ref="I91:I95"/>
    <mergeCell ref="S4:T4"/>
    <mergeCell ref="B5:B9"/>
    <mergeCell ref="C5:C9"/>
    <mergeCell ref="D5:D9"/>
    <mergeCell ref="C15:C19"/>
    <mergeCell ref="C10:C14"/>
    <mergeCell ref="E5:E9"/>
    <mergeCell ref="E10:E14"/>
    <mergeCell ref="K5:K9"/>
    <mergeCell ref="K10:K14"/>
    <mergeCell ref="K15:K19"/>
    <mergeCell ref="B20:B24"/>
    <mergeCell ref="C20:C24"/>
    <mergeCell ref="D20:D24"/>
    <mergeCell ref="C2:I2"/>
    <mergeCell ref="Q4:R4"/>
    <mergeCell ref="I5:I9"/>
    <mergeCell ref="K20:K24"/>
    <mergeCell ref="O5:O9"/>
    <mergeCell ref="B25:B29"/>
    <mergeCell ref="C25:C29"/>
    <mergeCell ref="D25:D29"/>
    <mergeCell ref="B30:B34"/>
    <mergeCell ref="C30:C34"/>
    <mergeCell ref="D30:D34"/>
    <mergeCell ref="B40:B44"/>
    <mergeCell ref="C40:C44"/>
    <mergeCell ref="D40:D44"/>
    <mergeCell ref="B35:B39"/>
    <mergeCell ref="C35:C39"/>
    <mergeCell ref="D35:D39"/>
    <mergeCell ref="B55:B59"/>
    <mergeCell ref="C55:C59"/>
    <mergeCell ref="D55:D57"/>
    <mergeCell ref="B60:B64"/>
    <mergeCell ref="B45:B49"/>
    <mergeCell ref="C45:C49"/>
    <mergeCell ref="D45:D49"/>
    <mergeCell ref="B50:B54"/>
    <mergeCell ref="C50:C54"/>
    <mergeCell ref="D50:D54"/>
    <mergeCell ref="D86:D90"/>
    <mergeCell ref="B65:B69"/>
    <mergeCell ref="C65:C69"/>
    <mergeCell ref="D65:D69"/>
    <mergeCell ref="B76:B80"/>
    <mergeCell ref="C76:C80"/>
    <mergeCell ref="D76:D80"/>
    <mergeCell ref="C70:C74"/>
    <mergeCell ref="B81:B85"/>
    <mergeCell ref="C81:C85"/>
    <mergeCell ref="D81:D85"/>
    <mergeCell ref="B86:B90"/>
    <mergeCell ref="C86:C90"/>
    <mergeCell ref="B114:D114"/>
    <mergeCell ref="E114:P114"/>
    <mergeCell ref="S114:T114"/>
    <mergeCell ref="B102:B106"/>
    <mergeCell ref="C102:C106"/>
    <mergeCell ref="D102:D106"/>
    <mergeCell ref="B107:D111"/>
    <mergeCell ref="B112:D112"/>
    <mergeCell ref="B113:D113"/>
    <mergeCell ref="B91:B95"/>
    <mergeCell ref="C91:C95"/>
    <mergeCell ref="D91:D95"/>
    <mergeCell ref="B96:B100"/>
    <mergeCell ref="C96:C100"/>
    <mergeCell ref="D96:D100"/>
    <mergeCell ref="O35:O39"/>
    <mergeCell ref="O70:O74"/>
    <mergeCell ref="O81:O85"/>
    <mergeCell ref="O96:O100"/>
    <mergeCell ref="O102:O106"/>
  </mergeCells>
  <phoneticPr fontId="1"/>
  <pageMargins left="0.39370078740157483" right="0.19685039370078741" top="0.39370078740157483" bottom="0.39370078740157483" header="0.19685039370078741" footer="0.19685039370078741"/>
  <pageSetup paperSize="9" scale="70" orientation="landscape" horizontalDpi="4294967293" verticalDpi="0" r:id="rId1"/>
  <headerFooter>
    <oddFooter>&amp;C&amp;P/&amp;N&amp;R&amp;D/&amp;T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118"/>
  <sheetViews>
    <sheetView tabSelected="1" topLeftCell="B1" zoomScale="90" zoomScaleNormal="90" workbookViewId="0">
      <pane xSplit="2" ySplit="5" topLeftCell="D6" activePane="bottomRight" state="frozen"/>
      <selection activeCell="T89" sqref="T89"/>
      <selection pane="topRight" activeCell="T89" sqref="T89"/>
      <selection pane="bottomLeft" activeCell="T89" sqref="T89"/>
      <selection pane="bottomRight" activeCell="O68" sqref="O68"/>
    </sheetView>
  </sheetViews>
  <sheetFormatPr defaultRowHeight="13.5" x14ac:dyDescent="0.15"/>
  <cols>
    <col min="1" max="1" width="1.25" customWidth="1"/>
    <col min="2" max="2" width="3.125" style="1" customWidth="1"/>
    <col min="3" max="3" width="11.875" style="2" customWidth="1"/>
    <col min="4" max="4" width="4.25" style="1" customWidth="1"/>
    <col min="5" max="5" width="18.5" style="66" customWidth="1"/>
    <col min="6" max="6" width="4.375" style="4" customWidth="1"/>
    <col min="7" max="7" width="18.5" style="66" customWidth="1"/>
    <col min="8" max="8" width="4.375" style="110" customWidth="1"/>
    <col min="9" max="9" width="18.5" style="66" customWidth="1"/>
    <col min="10" max="10" width="4.375" style="110" customWidth="1"/>
    <col min="11" max="11" width="18.5" style="66" customWidth="1"/>
    <col min="12" max="12" width="4.375" style="110" customWidth="1"/>
    <col min="13" max="13" width="18.5" style="66" customWidth="1"/>
    <col min="14" max="14" width="4.375" style="110" customWidth="1"/>
    <col min="15" max="15" width="18.5" style="66" customWidth="1"/>
    <col min="16" max="16" width="4.375" style="110" customWidth="1"/>
    <col min="17" max="20" width="7.625" customWidth="1"/>
    <col min="21" max="21" width="1.375" customWidth="1"/>
  </cols>
  <sheetData>
    <row r="1" spans="2:20" ht="9" customHeight="1" x14ac:dyDescent="0.2"/>
    <row r="2" spans="2:20" ht="24" x14ac:dyDescent="0.15">
      <c r="C2" s="487" t="s">
        <v>1653</v>
      </c>
      <c r="D2" s="487"/>
      <c r="E2" s="487"/>
      <c r="F2" s="487"/>
      <c r="G2" s="487"/>
      <c r="H2" s="487"/>
      <c r="I2" s="487"/>
    </row>
    <row r="3" spans="2:20" ht="6" customHeight="1" thickBot="1" x14ac:dyDescent="0.25">
      <c r="C3" s="460"/>
      <c r="D3" s="413"/>
      <c r="E3" s="461"/>
      <c r="F3" s="391"/>
      <c r="G3" s="461"/>
      <c r="H3" s="391"/>
      <c r="I3" s="461"/>
    </row>
    <row r="4" spans="2:20" ht="18.75" customHeight="1" x14ac:dyDescent="0.15">
      <c r="B4" s="469"/>
      <c r="C4" s="586" t="s">
        <v>0</v>
      </c>
      <c r="D4" s="586" t="s">
        <v>9</v>
      </c>
      <c r="E4" s="472" t="s">
        <v>1851</v>
      </c>
      <c r="F4" s="470"/>
      <c r="G4" s="472" t="s">
        <v>1850</v>
      </c>
      <c r="H4" s="470"/>
      <c r="I4" s="472" t="s">
        <v>1849</v>
      </c>
      <c r="J4" s="471"/>
      <c r="K4" s="472" t="s">
        <v>1848</v>
      </c>
      <c r="L4" s="471"/>
      <c r="M4" s="472" t="s">
        <v>1852</v>
      </c>
      <c r="N4" s="471"/>
      <c r="O4" s="473" t="s">
        <v>1853</v>
      </c>
      <c r="P4" s="474"/>
      <c r="Q4" s="585" t="s">
        <v>1655</v>
      </c>
      <c r="R4" s="582"/>
      <c r="S4" s="581" t="s">
        <v>558</v>
      </c>
      <c r="T4" s="582"/>
    </row>
    <row r="5" spans="2:20" ht="18.75" customHeight="1" thickBot="1" x14ac:dyDescent="0.2">
      <c r="B5" s="462"/>
      <c r="C5" s="587"/>
      <c r="D5" s="587"/>
      <c r="E5" s="463">
        <v>43673</v>
      </c>
      <c r="F5" s="464"/>
      <c r="G5" s="465">
        <v>43701</v>
      </c>
      <c r="H5" s="466"/>
      <c r="I5" s="465">
        <v>43736</v>
      </c>
      <c r="J5" s="464"/>
      <c r="K5" s="465">
        <v>43764</v>
      </c>
      <c r="L5" s="467"/>
      <c r="M5" s="465">
        <v>43785</v>
      </c>
      <c r="N5" s="467"/>
      <c r="O5" s="468">
        <v>43827</v>
      </c>
      <c r="P5" s="475"/>
      <c r="Q5" s="583"/>
      <c r="R5" s="584"/>
      <c r="S5" s="583"/>
      <c r="T5" s="584"/>
    </row>
    <row r="6" spans="2:20" ht="13.15" customHeight="1" x14ac:dyDescent="0.15">
      <c r="B6" s="427">
        <v>1</v>
      </c>
      <c r="C6" s="430" t="s">
        <v>815</v>
      </c>
      <c r="D6" s="433">
        <v>1</v>
      </c>
      <c r="E6" s="72" t="s">
        <v>1674</v>
      </c>
      <c r="F6" s="300"/>
      <c r="G6" s="541"/>
      <c r="H6" s="301"/>
      <c r="I6" s="541"/>
      <c r="J6" s="300"/>
      <c r="K6" s="541"/>
      <c r="L6" s="302"/>
      <c r="M6" s="541"/>
      <c r="N6" s="302"/>
      <c r="O6" s="541"/>
      <c r="P6" s="303"/>
      <c r="Q6" s="309"/>
      <c r="R6" s="310"/>
      <c r="S6" s="311"/>
      <c r="T6" s="316"/>
    </row>
    <row r="7" spans="2:20" ht="13.15" customHeight="1" x14ac:dyDescent="0.15">
      <c r="B7" s="428"/>
      <c r="C7" s="392"/>
      <c r="D7" s="434"/>
      <c r="E7" s="73" t="s">
        <v>1675</v>
      </c>
      <c r="F7" s="304"/>
      <c r="G7" s="542"/>
      <c r="H7" s="305"/>
      <c r="I7" s="542"/>
      <c r="J7" s="304"/>
      <c r="K7" s="542"/>
      <c r="L7" s="306"/>
      <c r="M7" s="542"/>
      <c r="N7" s="306"/>
      <c r="O7" s="542"/>
      <c r="P7" s="307"/>
      <c r="Q7" s="312"/>
      <c r="R7" s="313"/>
      <c r="S7" s="314"/>
      <c r="T7" s="317"/>
    </row>
    <row r="8" spans="2:20" ht="13.15" customHeight="1" x14ac:dyDescent="0.15">
      <c r="B8" s="428"/>
      <c r="C8" s="392"/>
      <c r="D8" s="434"/>
      <c r="E8" s="73" t="s">
        <v>1676</v>
      </c>
      <c r="F8" s="304"/>
      <c r="G8" s="542"/>
      <c r="H8" s="305"/>
      <c r="I8" s="542"/>
      <c r="J8" s="304"/>
      <c r="K8" s="542"/>
      <c r="L8" s="306"/>
      <c r="M8" s="542"/>
      <c r="N8" s="306"/>
      <c r="O8" s="542"/>
      <c r="P8" s="307"/>
      <c r="Q8" s="123">
        <f>COUNTA(E6:E9,G6:G9,I6:I9,K6:K9,M6:M9,O6:O9)</f>
        <v>3</v>
      </c>
      <c r="R8" s="313"/>
      <c r="S8" s="314"/>
      <c r="T8" s="317"/>
    </row>
    <row r="9" spans="2:20" ht="13.15" customHeight="1" thickBot="1" x14ac:dyDescent="0.2">
      <c r="B9" s="429"/>
      <c r="C9" s="393"/>
      <c r="D9" s="435"/>
      <c r="E9" s="73"/>
      <c r="F9" s="227">
        <f>COUNTA(E6:E9)</f>
        <v>3</v>
      </c>
      <c r="G9" s="543"/>
      <c r="H9" s="227">
        <f>COUNTA(G6:G9)</f>
        <v>0</v>
      </c>
      <c r="I9" s="543"/>
      <c r="J9" s="227">
        <f>COUNTA(I6:I9)</f>
        <v>0</v>
      </c>
      <c r="K9" s="543"/>
      <c r="L9" s="227">
        <f>COUNTA(K6:K9)</f>
        <v>0</v>
      </c>
      <c r="M9" s="543"/>
      <c r="N9" s="227">
        <f>COUNTA(M6:M9)</f>
        <v>0</v>
      </c>
      <c r="O9" s="543"/>
      <c r="P9" s="227">
        <f>COUNTA(O6:O9)</f>
        <v>0</v>
      </c>
      <c r="Q9" s="163"/>
      <c r="R9" s="224">
        <f>F9+H9+J9+L9+N9+P9</f>
        <v>3</v>
      </c>
      <c r="S9" s="384"/>
      <c r="T9" s="334">
        <f>R9+'2019 01-06'!T9</f>
        <v>16</v>
      </c>
    </row>
    <row r="10" spans="2:20" ht="13.15" customHeight="1" x14ac:dyDescent="0.15">
      <c r="B10" s="428">
        <v>2</v>
      </c>
      <c r="C10" s="436" t="s">
        <v>1370</v>
      </c>
      <c r="D10" s="434">
        <v>1</v>
      </c>
      <c r="E10" s="72" t="s">
        <v>1662</v>
      </c>
      <c r="G10" s="73" t="s">
        <v>1735</v>
      </c>
      <c r="I10" s="73" t="s">
        <v>1764</v>
      </c>
      <c r="J10" s="132"/>
      <c r="K10" s="73" t="s">
        <v>1802</v>
      </c>
      <c r="L10" s="132"/>
      <c r="M10" s="73" t="s">
        <v>1885</v>
      </c>
      <c r="N10" s="132"/>
      <c r="O10" s="67" t="s">
        <v>1899</v>
      </c>
      <c r="P10" s="132"/>
      <c r="Q10" s="309"/>
      <c r="R10" s="310"/>
      <c r="S10" s="398"/>
      <c r="T10" s="285"/>
    </row>
    <row r="11" spans="2:20" ht="13.15" customHeight="1" x14ac:dyDescent="0.15">
      <c r="B11" s="428"/>
      <c r="C11" s="431"/>
      <c r="D11" s="434"/>
      <c r="E11" s="73" t="s">
        <v>1663</v>
      </c>
      <c r="F11" s="132"/>
      <c r="G11" s="73" t="s">
        <v>1736</v>
      </c>
      <c r="H11" s="132"/>
      <c r="I11" s="73" t="s">
        <v>1765</v>
      </c>
      <c r="J11" s="132"/>
      <c r="K11" s="73" t="s">
        <v>1803</v>
      </c>
      <c r="L11" s="132"/>
      <c r="M11" s="93" t="s">
        <v>1886</v>
      </c>
      <c r="N11" s="132"/>
      <c r="O11" s="84" t="s">
        <v>1900</v>
      </c>
      <c r="P11" s="132"/>
      <c r="Q11" s="312"/>
      <c r="R11" s="313"/>
      <c r="S11" s="400"/>
      <c r="T11" s="401"/>
    </row>
    <row r="12" spans="2:20" ht="13.15" customHeight="1" x14ac:dyDescent="0.15">
      <c r="B12" s="428"/>
      <c r="C12" s="431"/>
      <c r="D12" s="434"/>
      <c r="E12" s="73" t="s">
        <v>1664</v>
      </c>
      <c r="F12" s="132"/>
      <c r="G12" s="73" t="s">
        <v>1737</v>
      </c>
      <c r="H12" s="132"/>
      <c r="I12" s="73" t="s">
        <v>1766</v>
      </c>
      <c r="J12" s="132"/>
      <c r="K12" s="73" t="s">
        <v>1804</v>
      </c>
      <c r="L12" s="132"/>
      <c r="M12" s="73" t="s">
        <v>1867</v>
      </c>
      <c r="N12" s="132"/>
      <c r="O12" s="73"/>
      <c r="P12" s="132"/>
      <c r="Q12" s="123">
        <f>COUNTA(E10:E13,G10:G13,I10:I13,K10:K13,M10:M13,O10:O13)</f>
        <v>18</v>
      </c>
      <c r="R12" s="313"/>
      <c r="S12" s="314"/>
      <c r="T12" s="386"/>
    </row>
    <row r="13" spans="2:20" ht="13.15" customHeight="1" thickBot="1" x14ac:dyDescent="0.2">
      <c r="B13" s="429"/>
      <c r="C13" s="432"/>
      <c r="D13" s="435"/>
      <c r="E13" s="74"/>
      <c r="F13" s="227">
        <f>COUNTA(E10:E13)</f>
        <v>3</v>
      </c>
      <c r="G13" s="74"/>
      <c r="H13" s="227">
        <f>COUNTA(G10:G13)</f>
        <v>3</v>
      </c>
      <c r="I13" s="74"/>
      <c r="J13" s="227">
        <f>COUNTA(I10:I13)</f>
        <v>3</v>
      </c>
      <c r="K13" s="73" t="s">
        <v>1805</v>
      </c>
      <c r="L13" s="227">
        <f>COUNTA(K10:K13)</f>
        <v>4</v>
      </c>
      <c r="M13" s="74"/>
      <c r="N13" s="221">
        <f>COUNTA(M10:M13)</f>
        <v>3</v>
      </c>
      <c r="O13" s="74"/>
      <c r="P13" s="227">
        <f>COUNTA(O10:O13)</f>
        <v>2</v>
      </c>
      <c r="Q13" s="163"/>
      <c r="R13" s="224">
        <f>F13+H13+J13+L13+N13+P13</f>
        <v>18</v>
      </c>
      <c r="S13" s="380"/>
      <c r="T13" s="334">
        <f>R13+'2019 01-06'!T14</f>
        <v>30</v>
      </c>
    </row>
    <row r="14" spans="2:20" ht="13.15" customHeight="1" x14ac:dyDescent="0.15">
      <c r="B14" s="428">
        <v>3</v>
      </c>
      <c r="C14" s="436" t="s">
        <v>1373</v>
      </c>
      <c r="D14" s="434">
        <v>1</v>
      </c>
      <c r="E14" s="73" t="s">
        <v>1677</v>
      </c>
      <c r="F14" s="132"/>
      <c r="G14" s="541"/>
      <c r="H14" s="132"/>
      <c r="I14" s="73" t="s">
        <v>1758</v>
      </c>
      <c r="J14" s="132"/>
      <c r="K14" s="72" t="s">
        <v>1833</v>
      </c>
      <c r="L14" s="132"/>
      <c r="M14" s="541"/>
      <c r="N14" s="132"/>
      <c r="O14" s="67" t="s">
        <v>1896</v>
      </c>
      <c r="P14" s="132"/>
      <c r="Q14" s="309"/>
      <c r="R14" s="310"/>
      <c r="S14" s="402"/>
      <c r="T14" s="385"/>
    </row>
    <row r="15" spans="2:20" ht="13.15" customHeight="1" x14ac:dyDescent="0.15">
      <c r="B15" s="428"/>
      <c r="C15" s="431"/>
      <c r="D15" s="434"/>
      <c r="E15" s="73" t="s">
        <v>1678</v>
      </c>
      <c r="F15" s="132"/>
      <c r="G15" s="542"/>
      <c r="H15" s="132"/>
      <c r="I15" s="73" t="s">
        <v>1759</v>
      </c>
      <c r="J15" s="132"/>
      <c r="K15" s="73" t="s">
        <v>1834</v>
      </c>
      <c r="L15" s="132"/>
      <c r="M15" s="542"/>
      <c r="N15" s="132"/>
      <c r="O15" s="73" t="s">
        <v>1336</v>
      </c>
      <c r="P15" s="132"/>
      <c r="Q15" s="312"/>
      <c r="R15" s="313"/>
      <c r="S15" s="123"/>
      <c r="T15" s="274"/>
    </row>
    <row r="16" spans="2:20" ht="13.15" customHeight="1" x14ac:dyDescent="0.15">
      <c r="B16" s="428"/>
      <c r="C16" s="431"/>
      <c r="D16" s="434"/>
      <c r="E16" s="73" t="s">
        <v>1679</v>
      </c>
      <c r="F16" s="132"/>
      <c r="G16" s="542"/>
      <c r="H16" s="132"/>
      <c r="I16" s="73" t="s">
        <v>1760</v>
      </c>
      <c r="J16" s="132"/>
      <c r="K16" s="73" t="s">
        <v>1835</v>
      </c>
      <c r="L16" s="132"/>
      <c r="M16" s="542"/>
      <c r="N16" s="397"/>
      <c r="O16" s="67"/>
      <c r="P16" s="397"/>
      <c r="Q16" s="123">
        <f>COUNTA(E14:E17,G14:G17,I14:I17,K14:K17,M14:M17,O14:O17)</f>
        <v>12</v>
      </c>
      <c r="R16" s="313"/>
      <c r="S16" s="403"/>
      <c r="T16" s="386"/>
    </row>
    <row r="17" spans="2:20" ht="13.15" customHeight="1" thickBot="1" x14ac:dyDescent="0.2">
      <c r="B17" s="429"/>
      <c r="C17" s="432"/>
      <c r="D17" s="435"/>
      <c r="E17" s="74"/>
      <c r="F17" s="227">
        <f>COUNTA(E14:E17)</f>
        <v>3</v>
      </c>
      <c r="G17" s="543"/>
      <c r="H17" s="227">
        <f>COUNTA(G14:G17)</f>
        <v>0</v>
      </c>
      <c r="I17" s="74"/>
      <c r="J17" s="227">
        <f>COUNTA(I14:I17)</f>
        <v>3</v>
      </c>
      <c r="K17" s="74" t="s">
        <v>1836</v>
      </c>
      <c r="L17" s="227">
        <f>COUNTA(K14:K17)</f>
        <v>4</v>
      </c>
      <c r="M17" s="543"/>
      <c r="N17" s="227">
        <f>COUNTA(M14:M17)</f>
        <v>0</v>
      </c>
      <c r="O17" s="74"/>
      <c r="P17" s="227">
        <f>COUNTA(O14:O17)</f>
        <v>2</v>
      </c>
      <c r="Q17" s="163"/>
      <c r="R17" s="224">
        <f>F17+H17+J17+L17+N17+P17</f>
        <v>12</v>
      </c>
      <c r="S17" s="404"/>
      <c r="T17" s="405">
        <f>R17+'2019 01-06'!T19</f>
        <v>25</v>
      </c>
    </row>
    <row r="18" spans="2:20" ht="13.15" customHeight="1" x14ac:dyDescent="0.15">
      <c r="B18" s="414">
        <v>4</v>
      </c>
      <c r="C18" s="424" t="s">
        <v>5</v>
      </c>
      <c r="D18" s="419">
        <v>1</v>
      </c>
      <c r="E18" s="541"/>
      <c r="F18" s="210"/>
      <c r="G18" s="211" t="s">
        <v>1714</v>
      </c>
      <c r="H18" s="212"/>
      <c r="I18" s="213" t="s">
        <v>1787</v>
      </c>
      <c r="J18" s="214"/>
      <c r="K18" s="72" t="s">
        <v>1825</v>
      </c>
      <c r="L18" s="9"/>
      <c r="M18" s="541"/>
      <c r="N18" s="397"/>
      <c r="O18" s="67" t="s">
        <v>1891</v>
      </c>
      <c r="P18" s="397"/>
      <c r="Q18" s="309"/>
      <c r="R18" s="310"/>
      <c r="S18" s="402"/>
      <c r="T18" s="385"/>
    </row>
    <row r="19" spans="2:20" ht="13.15" customHeight="1" x14ac:dyDescent="0.15">
      <c r="B19" s="415"/>
      <c r="C19" s="425"/>
      <c r="D19" s="420"/>
      <c r="E19" s="542"/>
      <c r="F19" s="116"/>
      <c r="G19" s="117" t="s">
        <v>1715</v>
      </c>
      <c r="H19" s="118"/>
      <c r="I19" s="119" t="s">
        <v>1788</v>
      </c>
      <c r="J19" s="120"/>
      <c r="K19" s="73" t="s">
        <v>1826</v>
      </c>
      <c r="L19" s="9"/>
      <c r="M19" s="542"/>
      <c r="N19" s="397"/>
      <c r="O19" s="67" t="s">
        <v>1892</v>
      </c>
      <c r="P19" s="397"/>
      <c r="Q19" s="312"/>
      <c r="R19" s="313"/>
      <c r="S19" s="403"/>
      <c r="T19" s="386"/>
    </row>
    <row r="20" spans="2:20" ht="13.15" customHeight="1" x14ac:dyDescent="0.15">
      <c r="B20" s="415"/>
      <c r="C20" s="425"/>
      <c r="D20" s="420"/>
      <c r="E20" s="542"/>
      <c r="F20" s="116"/>
      <c r="G20" s="117" t="s">
        <v>1716</v>
      </c>
      <c r="H20" s="118"/>
      <c r="I20" s="119" t="s">
        <v>1789</v>
      </c>
      <c r="J20" s="120"/>
      <c r="K20" s="73" t="s">
        <v>1827</v>
      </c>
      <c r="L20" s="9"/>
      <c r="M20" s="542"/>
      <c r="N20" s="397"/>
      <c r="O20" s="67"/>
      <c r="P20" s="397"/>
      <c r="Q20" s="123">
        <f>COUNTA(E18:E21,G18:G21,I18:I21,K18:K21,M18:M21,O18:O21)</f>
        <v>12</v>
      </c>
      <c r="R20" s="313"/>
      <c r="S20" s="123"/>
      <c r="T20" s="274"/>
    </row>
    <row r="21" spans="2:20" ht="13.15" customHeight="1" thickBot="1" x14ac:dyDescent="0.2">
      <c r="B21" s="416"/>
      <c r="C21" s="426"/>
      <c r="D21" s="421"/>
      <c r="E21" s="543"/>
      <c r="F21" s="221">
        <f>COUNTA(E18:E21)</f>
        <v>0</v>
      </c>
      <c r="G21" s="222"/>
      <c r="H21" s="221">
        <f>COUNTA(G18:G21)</f>
        <v>3</v>
      </c>
      <c r="I21" s="223"/>
      <c r="J21" s="221">
        <f>COUNTA(I18:I21)</f>
        <v>3</v>
      </c>
      <c r="K21" s="74" t="s">
        <v>1828</v>
      </c>
      <c r="L21" s="227">
        <f>COUNTA(K18:K21)</f>
        <v>4</v>
      </c>
      <c r="M21" s="543"/>
      <c r="N21" s="227">
        <f>COUNTA(M18:M21)</f>
        <v>0</v>
      </c>
      <c r="O21" s="74"/>
      <c r="P21" s="227">
        <f>COUNTA(O18:O21)</f>
        <v>2</v>
      </c>
      <c r="Q21" s="163"/>
      <c r="R21" s="224">
        <f>F21+H21+J21+L21+N21+P21</f>
        <v>12</v>
      </c>
      <c r="S21" s="163"/>
      <c r="T21" s="352">
        <f>R21+'2019 01-06'!T24</f>
        <v>133</v>
      </c>
    </row>
    <row r="22" spans="2:20" ht="13.15" customHeight="1" x14ac:dyDescent="0.15">
      <c r="B22" s="414">
        <v>5</v>
      </c>
      <c r="C22" s="424" t="s">
        <v>2</v>
      </c>
      <c r="D22" s="419">
        <v>1</v>
      </c>
      <c r="E22" s="209" t="s">
        <v>1665</v>
      </c>
      <c r="F22" s="210"/>
      <c r="G22" s="211" t="s">
        <v>1731</v>
      </c>
      <c r="H22" s="212"/>
      <c r="I22" s="78" t="s">
        <v>1773</v>
      </c>
      <c r="J22" s="215"/>
      <c r="K22" s="115" t="s">
        <v>1822</v>
      </c>
      <c r="L22" s="216"/>
      <c r="M22" s="93" t="s">
        <v>1861</v>
      </c>
      <c r="N22" s="397"/>
      <c r="O22" s="67" t="s">
        <v>1906</v>
      </c>
      <c r="P22" s="397"/>
      <c r="Q22" s="309"/>
      <c r="R22" s="310"/>
      <c r="S22" s="123"/>
      <c r="T22" s="274"/>
    </row>
    <row r="23" spans="2:20" ht="13.15" customHeight="1" x14ac:dyDescent="0.15">
      <c r="B23" s="415"/>
      <c r="C23" s="425"/>
      <c r="D23" s="420"/>
      <c r="E23" s="115" t="s">
        <v>1666</v>
      </c>
      <c r="F23" s="116"/>
      <c r="G23" s="117" t="s">
        <v>1756</v>
      </c>
      <c r="H23" s="118"/>
      <c r="I23" s="67" t="s">
        <v>1774</v>
      </c>
      <c r="J23" s="27"/>
      <c r="K23" s="115" t="s">
        <v>1823</v>
      </c>
      <c r="L23" s="121"/>
      <c r="M23" s="115" t="s">
        <v>1862</v>
      </c>
      <c r="N23" s="121"/>
      <c r="O23" s="119" t="s">
        <v>1907</v>
      </c>
      <c r="P23" s="121"/>
      <c r="Q23" s="312"/>
      <c r="R23" s="313"/>
      <c r="S23" s="123"/>
      <c r="T23" s="274"/>
    </row>
    <row r="24" spans="2:20" ht="13.15" customHeight="1" x14ac:dyDescent="0.15">
      <c r="B24" s="415"/>
      <c r="C24" s="425"/>
      <c r="D24" s="420"/>
      <c r="E24" s="115" t="s">
        <v>1667</v>
      </c>
      <c r="F24" s="116"/>
      <c r="G24" s="117" t="s">
        <v>1732</v>
      </c>
      <c r="H24" s="118"/>
      <c r="I24" s="67" t="s">
        <v>1775</v>
      </c>
      <c r="J24" s="27"/>
      <c r="K24" s="115" t="s">
        <v>1824</v>
      </c>
      <c r="L24" s="121"/>
      <c r="M24" s="115" t="s">
        <v>1863</v>
      </c>
      <c r="N24" s="121"/>
      <c r="O24" s="119"/>
      <c r="P24" s="121"/>
      <c r="Q24" s="123">
        <f>COUNTA(E22:E25,G22:G25,I22:I25,K22:K25,M22:M25,O22:O25)</f>
        <v>18</v>
      </c>
      <c r="R24" s="313"/>
      <c r="S24" s="123"/>
      <c r="T24" s="274"/>
    </row>
    <row r="25" spans="2:20" ht="13.15" customHeight="1" thickBot="1" x14ac:dyDescent="0.2">
      <c r="B25" s="416"/>
      <c r="C25" s="426"/>
      <c r="D25" s="421"/>
      <c r="E25" s="220"/>
      <c r="F25" s="221">
        <f>COUNTA(E22:E25)</f>
        <v>3</v>
      </c>
      <c r="G25" s="222"/>
      <c r="H25" s="221">
        <f>COUNTA(G22:G25)</f>
        <v>3</v>
      </c>
      <c r="I25" s="71"/>
      <c r="J25" s="221">
        <f>COUNTA(I22:I25)</f>
        <v>3</v>
      </c>
      <c r="K25" s="223" t="s">
        <v>1763</v>
      </c>
      <c r="L25" s="227">
        <f>COUNTA(K22:K25)</f>
        <v>4</v>
      </c>
      <c r="M25" s="74"/>
      <c r="N25" s="227">
        <f>COUNTA(M22:M25)</f>
        <v>3</v>
      </c>
      <c r="O25" s="74"/>
      <c r="P25" s="227">
        <f>COUNTA(O22:O25)</f>
        <v>2</v>
      </c>
      <c r="Q25" s="163"/>
      <c r="R25" s="224">
        <f>F25+H25+J25+L25+N25+P25</f>
        <v>18</v>
      </c>
      <c r="S25" s="163"/>
      <c r="T25" s="352">
        <f>R25+'2019 01-06'!T29</f>
        <v>155</v>
      </c>
    </row>
    <row r="26" spans="2:20" ht="13.15" customHeight="1" x14ac:dyDescent="0.15">
      <c r="B26" s="415">
        <v>6</v>
      </c>
      <c r="C26" s="425" t="s">
        <v>1845</v>
      </c>
      <c r="D26" s="420">
        <v>1</v>
      </c>
      <c r="E26" s="541"/>
      <c r="F26" s="116"/>
      <c r="G26" s="141" t="s">
        <v>1727</v>
      </c>
      <c r="H26" s="118"/>
      <c r="I26" s="73" t="s">
        <v>1781</v>
      </c>
      <c r="J26" s="127"/>
      <c r="K26" s="73" t="s">
        <v>1418</v>
      </c>
      <c r="L26" s="9"/>
      <c r="M26" s="541"/>
      <c r="N26" s="397"/>
      <c r="O26" s="67" t="s">
        <v>1901</v>
      </c>
      <c r="P26" s="397"/>
      <c r="Q26" s="407"/>
      <c r="R26" s="406"/>
      <c r="S26" s="122"/>
      <c r="T26" s="319"/>
    </row>
    <row r="27" spans="2:20" ht="13.15" customHeight="1" x14ac:dyDescent="0.15">
      <c r="B27" s="415"/>
      <c r="C27" s="425"/>
      <c r="D27" s="420"/>
      <c r="E27" s="542"/>
      <c r="F27" s="116"/>
      <c r="G27" s="141" t="s">
        <v>570</v>
      </c>
      <c r="H27" s="118"/>
      <c r="I27" s="73" t="s">
        <v>1782</v>
      </c>
      <c r="J27" s="127"/>
      <c r="K27" s="73" t="s">
        <v>1800</v>
      </c>
      <c r="L27" s="9"/>
      <c r="M27" s="542"/>
      <c r="N27" s="397"/>
      <c r="O27" s="67" t="s">
        <v>352</v>
      </c>
      <c r="P27" s="397"/>
      <c r="Q27" s="312"/>
      <c r="R27" s="313"/>
      <c r="S27" s="123"/>
      <c r="T27" s="274"/>
    </row>
    <row r="28" spans="2:20" ht="13.15" customHeight="1" x14ac:dyDescent="0.15">
      <c r="B28" s="415"/>
      <c r="C28" s="425"/>
      <c r="D28" s="420"/>
      <c r="E28" s="542"/>
      <c r="F28" s="116"/>
      <c r="G28" s="141" t="s">
        <v>1728</v>
      </c>
      <c r="H28" s="118"/>
      <c r="I28" s="73" t="s">
        <v>1783</v>
      </c>
      <c r="J28" s="127"/>
      <c r="K28" s="73" t="s">
        <v>1801</v>
      </c>
      <c r="L28" s="9"/>
      <c r="M28" s="542"/>
      <c r="N28" s="397"/>
      <c r="O28" s="67"/>
      <c r="P28" s="397"/>
      <c r="Q28" s="123">
        <f>COUNTA(E26:E29,G26:G29,I26:I29,K26:K29,M26:M29,O26:O29)</f>
        <v>12</v>
      </c>
      <c r="R28" s="313"/>
      <c r="S28" s="123"/>
      <c r="T28" s="274"/>
    </row>
    <row r="29" spans="2:20" ht="13.15" customHeight="1" thickBot="1" x14ac:dyDescent="0.2">
      <c r="B29" s="416"/>
      <c r="C29" s="426"/>
      <c r="D29" s="421"/>
      <c r="E29" s="543"/>
      <c r="F29" s="221">
        <f>COUNTA(E26:E29)</f>
        <v>0</v>
      </c>
      <c r="G29" s="320"/>
      <c r="H29" s="221">
        <f>COUNTA(G26:G29)</f>
        <v>3</v>
      </c>
      <c r="I29" s="74"/>
      <c r="J29" s="221">
        <f>COUNTA(I26:I29)</f>
        <v>3</v>
      </c>
      <c r="K29" s="74" t="s">
        <v>1844</v>
      </c>
      <c r="L29" s="227">
        <f>COUNTA(K26:K29)</f>
        <v>4</v>
      </c>
      <c r="M29" s="543"/>
      <c r="N29" s="227">
        <f>COUNTA(M26:M29)</f>
        <v>0</v>
      </c>
      <c r="O29" s="74"/>
      <c r="P29" s="227">
        <f>COUNTA(O26:O29)</f>
        <v>2</v>
      </c>
      <c r="Q29" s="163"/>
      <c r="R29" s="224">
        <f>F29+H29+J29+L29+N29+P29</f>
        <v>12</v>
      </c>
      <c r="S29" s="163"/>
      <c r="T29" s="352">
        <f>R29+'2019 01-06'!T34</f>
        <v>108</v>
      </c>
    </row>
    <row r="30" spans="2:20" ht="13.15" customHeight="1" x14ac:dyDescent="0.15">
      <c r="B30" s="414">
        <v>7</v>
      </c>
      <c r="C30" s="424" t="s">
        <v>13</v>
      </c>
      <c r="D30" s="419">
        <v>1</v>
      </c>
      <c r="E30" s="124" t="s">
        <v>1671</v>
      </c>
      <c r="F30" s="129"/>
      <c r="G30" s="72" t="s">
        <v>1745</v>
      </c>
      <c r="H30" s="27"/>
      <c r="I30" s="72" t="s">
        <v>1761</v>
      </c>
      <c r="J30" s="27"/>
      <c r="K30" s="72" t="s">
        <v>1837</v>
      </c>
      <c r="L30" s="9"/>
      <c r="M30" s="93" t="s">
        <v>1877</v>
      </c>
      <c r="N30" s="397"/>
      <c r="O30" s="67" t="s">
        <v>1914</v>
      </c>
      <c r="P30" s="397"/>
      <c r="Q30" s="309"/>
      <c r="R30" s="310"/>
      <c r="S30" s="217"/>
      <c r="T30" s="285"/>
    </row>
    <row r="31" spans="2:20" ht="13.15" customHeight="1" x14ac:dyDescent="0.15">
      <c r="B31" s="415"/>
      <c r="C31" s="425"/>
      <c r="D31" s="420"/>
      <c r="E31" s="124" t="s">
        <v>1672</v>
      </c>
      <c r="F31" s="129"/>
      <c r="G31" s="73" t="s">
        <v>1746</v>
      </c>
      <c r="H31" s="27"/>
      <c r="I31" s="73" t="s">
        <v>1762</v>
      </c>
      <c r="J31" s="27"/>
      <c r="K31" s="73" t="s">
        <v>1838</v>
      </c>
      <c r="L31" s="9"/>
      <c r="M31" s="124" t="s">
        <v>1878</v>
      </c>
      <c r="N31" s="125"/>
      <c r="O31" s="73" t="s">
        <v>1915</v>
      </c>
      <c r="P31" s="125"/>
      <c r="Q31" s="312"/>
      <c r="R31" s="313"/>
      <c r="S31" s="122"/>
      <c r="T31" s="168"/>
    </row>
    <row r="32" spans="2:20" ht="13.15" customHeight="1" x14ac:dyDescent="0.15">
      <c r="B32" s="415"/>
      <c r="C32" s="425"/>
      <c r="D32" s="420"/>
      <c r="E32" s="124" t="s">
        <v>1673</v>
      </c>
      <c r="F32" s="129"/>
      <c r="G32" s="73" t="s">
        <v>1747</v>
      </c>
      <c r="H32" s="27"/>
      <c r="I32" s="73" t="s">
        <v>1763</v>
      </c>
      <c r="J32" s="27"/>
      <c r="K32" s="73" t="s">
        <v>1839</v>
      </c>
      <c r="L32" s="9"/>
      <c r="M32" s="124" t="s">
        <v>1879</v>
      </c>
      <c r="N32" s="125"/>
      <c r="O32" s="73"/>
      <c r="P32" s="125"/>
      <c r="Q32" s="123">
        <f>COUNTA(E30:E33,G30:G33,I30:I33,K30:K33,M30:M33,O30:O33)</f>
        <v>18</v>
      </c>
      <c r="R32" s="313"/>
      <c r="S32" s="123"/>
      <c r="T32" s="169"/>
    </row>
    <row r="33" spans="2:20" ht="13.15" customHeight="1" thickBot="1" x14ac:dyDescent="0.2">
      <c r="B33" s="416"/>
      <c r="C33" s="426"/>
      <c r="D33" s="421"/>
      <c r="E33" s="86"/>
      <c r="F33" s="221">
        <f>COUNTA(E30:E33)</f>
        <v>3</v>
      </c>
      <c r="G33" s="74"/>
      <c r="H33" s="221">
        <f>COUNTA(G30:G33)</f>
        <v>3</v>
      </c>
      <c r="I33" s="74"/>
      <c r="J33" s="221">
        <f>COUNTA(I30:I33)</f>
        <v>3</v>
      </c>
      <c r="K33" s="74" t="s">
        <v>1840</v>
      </c>
      <c r="L33" s="227">
        <f>COUNTA(K30:K33)</f>
        <v>4</v>
      </c>
      <c r="M33" s="74"/>
      <c r="N33" s="227">
        <f>COUNTA(M30:M33)</f>
        <v>3</v>
      </c>
      <c r="O33" s="74"/>
      <c r="P33" s="227">
        <f>COUNTA(O30:O33)</f>
        <v>2</v>
      </c>
      <c r="Q33" s="163"/>
      <c r="R33" s="224">
        <f>F33+H33+J33+L33+N33+P33</f>
        <v>18</v>
      </c>
      <c r="S33" s="163"/>
      <c r="T33" s="352">
        <f>R33+'2019 01-06'!T39</f>
        <v>101</v>
      </c>
    </row>
    <row r="34" spans="2:20" ht="13.15" customHeight="1" x14ac:dyDescent="0.15">
      <c r="B34" s="414">
        <v>8</v>
      </c>
      <c r="C34" s="424" t="s">
        <v>8</v>
      </c>
      <c r="D34" s="419">
        <v>1</v>
      </c>
      <c r="E34" s="72" t="s">
        <v>1705</v>
      </c>
      <c r="F34" s="210"/>
      <c r="G34" s="72" t="s">
        <v>1757</v>
      </c>
      <c r="H34" s="240"/>
      <c r="I34" s="541"/>
      <c r="J34" s="215"/>
      <c r="K34" s="72" t="s">
        <v>1814</v>
      </c>
      <c r="L34" s="12"/>
      <c r="M34" s="96" t="s">
        <v>1882</v>
      </c>
      <c r="N34" s="399"/>
      <c r="O34" s="78" t="s">
        <v>1916</v>
      </c>
      <c r="P34" s="409"/>
      <c r="Q34" s="309"/>
      <c r="R34" s="310"/>
      <c r="S34" s="217"/>
      <c r="T34" s="219"/>
    </row>
    <row r="35" spans="2:20" ht="13.15" customHeight="1" x14ac:dyDescent="0.15">
      <c r="B35" s="415"/>
      <c r="C35" s="425"/>
      <c r="D35" s="420"/>
      <c r="E35" s="73" t="s">
        <v>1706</v>
      </c>
      <c r="F35" s="116"/>
      <c r="G35" s="73" t="s">
        <v>1754</v>
      </c>
      <c r="H35" s="131"/>
      <c r="I35" s="542"/>
      <c r="J35" s="27"/>
      <c r="K35" s="73" t="s">
        <v>1815</v>
      </c>
      <c r="L35" s="9"/>
      <c r="M35" s="67" t="s">
        <v>1078</v>
      </c>
      <c r="N35" s="128"/>
      <c r="O35" s="73"/>
      <c r="P35" s="408"/>
      <c r="Q35" s="312"/>
      <c r="R35" s="313"/>
      <c r="S35" s="123"/>
      <c r="T35" s="383"/>
    </row>
    <row r="36" spans="2:20" ht="13.15" customHeight="1" x14ac:dyDescent="0.15">
      <c r="B36" s="415"/>
      <c r="C36" s="425"/>
      <c r="D36" s="420"/>
      <c r="E36" s="73" t="s">
        <v>1707</v>
      </c>
      <c r="F36" s="132"/>
      <c r="G36" s="73" t="s">
        <v>1421</v>
      </c>
      <c r="H36" s="131"/>
      <c r="I36" s="542"/>
      <c r="J36" s="27"/>
      <c r="K36" s="73" t="s">
        <v>1816</v>
      </c>
      <c r="L36" s="9"/>
      <c r="M36" s="67" t="s">
        <v>1883</v>
      </c>
      <c r="N36" s="128"/>
      <c r="O36" s="73"/>
      <c r="P36" s="408"/>
      <c r="Q36" s="123">
        <f>COUNTA(E34:E37,G34:G37,I34:I37,K34:K37,M34:M37,O34:O37)</f>
        <v>14</v>
      </c>
      <c r="R36" s="313"/>
      <c r="S36" s="123"/>
      <c r="T36" s="169"/>
    </row>
    <row r="37" spans="2:20" ht="13.15" customHeight="1" thickBot="1" x14ac:dyDescent="0.2">
      <c r="B37" s="416"/>
      <c r="C37" s="426"/>
      <c r="D37" s="421"/>
      <c r="E37" s="74"/>
      <c r="F37" s="227">
        <f>COUNTA(E34:E37)</f>
        <v>3</v>
      </c>
      <c r="G37" s="74"/>
      <c r="H37" s="221">
        <f>COUNTA(G34:G37)</f>
        <v>3</v>
      </c>
      <c r="I37" s="543"/>
      <c r="J37" s="221">
        <f>COUNTA(I34:I37)</f>
        <v>0</v>
      </c>
      <c r="K37" s="476" t="s">
        <v>1513</v>
      </c>
      <c r="L37" s="227">
        <f>COUNTA(K34:K37)</f>
        <v>4</v>
      </c>
      <c r="M37" s="74"/>
      <c r="N37" s="227">
        <f>COUNTA(M34:M37)</f>
        <v>3</v>
      </c>
      <c r="O37" s="74"/>
      <c r="P37" s="323">
        <f>COUNTA(O34:O37)</f>
        <v>1</v>
      </c>
      <c r="Q37" s="163"/>
      <c r="R37" s="224">
        <f>F37+H37+J37+L37+N37+P37</f>
        <v>14</v>
      </c>
      <c r="S37" s="163"/>
      <c r="T37" s="352">
        <f>R37+'2019 01-06'!T44</f>
        <v>81</v>
      </c>
    </row>
    <row r="38" spans="2:20" ht="13.15" customHeight="1" x14ac:dyDescent="0.15">
      <c r="B38" s="414">
        <v>9</v>
      </c>
      <c r="C38" s="424" t="s">
        <v>7</v>
      </c>
      <c r="D38" s="419">
        <v>2</v>
      </c>
      <c r="E38" s="72" t="s">
        <v>1686</v>
      </c>
      <c r="F38" s="226"/>
      <c r="G38" s="72" t="s">
        <v>1741</v>
      </c>
      <c r="H38" s="136"/>
      <c r="I38" s="72" t="s">
        <v>1784</v>
      </c>
      <c r="J38" s="137"/>
      <c r="K38" s="541"/>
      <c r="L38" s="453"/>
      <c r="M38" s="541"/>
      <c r="N38" s="125"/>
      <c r="O38" s="230" t="s">
        <v>1912</v>
      </c>
      <c r="P38" s="125"/>
      <c r="Q38" s="309"/>
      <c r="R38" s="310"/>
      <c r="S38" s="217"/>
      <c r="T38" s="219"/>
    </row>
    <row r="39" spans="2:20" ht="13.15" customHeight="1" x14ac:dyDescent="0.15">
      <c r="B39" s="415"/>
      <c r="C39" s="425"/>
      <c r="D39" s="420"/>
      <c r="E39" s="73" t="s">
        <v>1687</v>
      </c>
      <c r="F39" s="134"/>
      <c r="G39" s="73" t="s">
        <v>1742</v>
      </c>
      <c r="H39" s="136"/>
      <c r="I39" s="73" t="s">
        <v>1785</v>
      </c>
      <c r="J39" s="137"/>
      <c r="K39" s="542"/>
      <c r="L39" s="453"/>
      <c r="M39" s="542"/>
      <c r="N39" s="125"/>
      <c r="O39" s="141" t="s">
        <v>1913</v>
      </c>
      <c r="P39" s="125"/>
      <c r="Q39" s="312"/>
      <c r="R39" s="313"/>
      <c r="S39" s="123"/>
      <c r="T39" s="383"/>
    </row>
    <row r="40" spans="2:20" ht="13.15" customHeight="1" x14ac:dyDescent="0.15">
      <c r="B40" s="415"/>
      <c r="C40" s="425"/>
      <c r="D40" s="420"/>
      <c r="E40" s="73" t="s">
        <v>1688</v>
      </c>
      <c r="F40" s="139"/>
      <c r="G40" s="73" t="s">
        <v>1743</v>
      </c>
      <c r="H40" s="136"/>
      <c r="I40" s="73" t="s">
        <v>1786</v>
      </c>
      <c r="J40" s="137"/>
      <c r="K40" s="542"/>
      <c r="L40" s="453"/>
      <c r="M40" s="542"/>
      <c r="N40" s="125"/>
      <c r="O40" s="141"/>
      <c r="P40" s="125"/>
      <c r="Q40" s="123">
        <f>COUNTA(E38:E41,G38:G41,I38:I41,K38:K41,M38:M41,O38:O41)</f>
        <v>11</v>
      </c>
      <c r="R40" s="313"/>
      <c r="S40" s="123"/>
      <c r="T40" s="169"/>
    </row>
    <row r="41" spans="2:20" ht="13.15" customHeight="1" thickBot="1" x14ac:dyDescent="0.2">
      <c r="B41" s="416"/>
      <c r="C41" s="426"/>
      <c r="D41" s="421"/>
      <c r="E41" s="74"/>
      <c r="F41" s="221">
        <f>COUNTA(E38:E41)</f>
        <v>3</v>
      </c>
      <c r="G41" s="74"/>
      <c r="H41" s="221">
        <f>COUNTA(G38:G41)</f>
        <v>3</v>
      </c>
      <c r="I41" s="74"/>
      <c r="J41" s="221">
        <f>COUNTA(I38:I41)</f>
        <v>3</v>
      </c>
      <c r="K41" s="543"/>
      <c r="L41" s="227">
        <f>COUNTA(K38:K41)</f>
        <v>0</v>
      </c>
      <c r="M41" s="543"/>
      <c r="N41" s="227">
        <f>COUNTA(M38:M41)</f>
        <v>0</v>
      </c>
      <c r="O41" s="320"/>
      <c r="P41" s="221">
        <f>COUNTA(O38:O41)</f>
        <v>2</v>
      </c>
      <c r="Q41" s="163"/>
      <c r="R41" s="224">
        <f>F41+H41+J41+L41+N41+P41</f>
        <v>11</v>
      </c>
      <c r="S41" s="163"/>
      <c r="T41" s="352">
        <f>R41+'2019 01-06'!T49</f>
        <v>86</v>
      </c>
    </row>
    <row r="42" spans="2:20" ht="13.15" customHeight="1" x14ac:dyDescent="0.15">
      <c r="B42" s="414">
        <v>10</v>
      </c>
      <c r="C42" s="424" t="s">
        <v>6</v>
      </c>
      <c r="D42" s="419">
        <v>2</v>
      </c>
      <c r="E42" s="541"/>
      <c r="F42" s="231"/>
      <c r="G42" s="135" t="s">
        <v>1711</v>
      </c>
      <c r="H42" s="233"/>
      <c r="I42" s="541"/>
      <c r="J42" s="215"/>
      <c r="K42" s="541"/>
      <c r="L42" s="12"/>
      <c r="M42" s="72" t="s">
        <v>1854</v>
      </c>
      <c r="N42" s="234"/>
      <c r="O42" s="209" t="s">
        <v>1904</v>
      </c>
      <c r="P42" s="234"/>
      <c r="Q42" s="309"/>
      <c r="R42" s="310"/>
      <c r="S42" s="123"/>
      <c r="T42" s="169"/>
    </row>
    <row r="43" spans="2:20" ht="13.15" customHeight="1" x14ac:dyDescent="0.15">
      <c r="B43" s="415"/>
      <c r="C43" s="425"/>
      <c r="D43" s="420"/>
      <c r="E43" s="542"/>
      <c r="F43" s="142"/>
      <c r="G43" s="135" t="s">
        <v>1712</v>
      </c>
      <c r="H43" s="144"/>
      <c r="I43" s="542"/>
      <c r="J43" s="27"/>
      <c r="K43" s="542"/>
      <c r="L43" s="9"/>
      <c r="M43" s="73" t="s">
        <v>1855</v>
      </c>
      <c r="N43" s="140"/>
      <c r="O43" s="115" t="s">
        <v>1905</v>
      </c>
      <c r="P43" s="140"/>
      <c r="Q43" s="312"/>
      <c r="R43" s="313"/>
      <c r="S43" s="123"/>
      <c r="T43" s="169"/>
    </row>
    <row r="44" spans="2:20" ht="13.15" customHeight="1" x14ac:dyDescent="0.15">
      <c r="B44" s="415"/>
      <c r="C44" s="425"/>
      <c r="D44" s="420"/>
      <c r="E44" s="542"/>
      <c r="F44" s="142"/>
      <c r="G44" s="135" t="s">
        <v>1713</v>
      </c>
      <c r="H44" s="144"/>
      <c r="I44" s="542"/>
      <c r="J44" s="27"/>
      <c r="K44" s="542"/>
      <c r="L44" s="9"/>
      <c r="M44" s="73" t="s">
        <v>1391</v>
      </c>
      <c r="N44" s="140"/>
      <c r="O44" s="115"/>
      <c r="P44" s="140"/>
      <c r="Q44" s="123">
        <f>COUNTA(E42:E45,G42:G45,I42:I45,K42:K45,M42:M45,O42:O45)</f>
        <v>8</v>
      </c>
      <c r="R44" s="313"/>
      <c r="S44" s="123"/>
      <c r="T44" s="169"/>
    </row>
    <row r="45" spans="2:20" ht="13.15" customHeight="1" thickBot="1" x14ac:dyDescent="0.2">
      <c r="B45" s="416"/>
      <c r="C45" s="426"/>
      <c r="D45" s="421"/>
      <c r="E45" s="543"/>
      <c r="F45" s="227">
        <f>COUNTA(E42:E45)</f>
        <v>0</v>
      </c>
      <c r="G45" s="86"/>
      <c r="H45" s="227">
        <f>COUNTA(G42:G45)</f>
        <v>3</v>
      </c>
      <c r="I45" s="543"/>
      <c r="J45" s="227">
        <f>COUNTA(I42:I45)</f>
        <v>0</v>
      </c>
      <c r="K45" s="543"/>
      <c r="L45" s="227">
        <f>COUNTA(K42:K45)</f>
        <v>0</v>
      </c>
      <c r="M45" s="74"/>
      <c r="N45" s="227">
        <f>COUNTA(M42:M45)</f>
        <v>3</v>
      </c>
      <c r="O45" s="220"/>
      <c r="P45" s="227">
        <f>COUNTA(O42:O45)</f>
        <v>2</v>
      </c>
      <c r="Q45" s="163"/>
      <c r="R45" s="224">
        <f>F45+H45+J45+L45+N45+P45</f>
        <v>8</v>
      </c>
      <c r="S45" s="163"/>
      <c r="T45" s="352">
        <f>R45+'2019 01-06'!T54</f>
        <v>86</v>
      </c>
    </row>
    <row r="46" spans="2:20" ht="13.15" customHeight="1" x14ac:dyDescent="0.15">
      <c r="B46" s="414">
        <v>11</v>
      </c>
      <c r="C46" s="424" t="s">
        <v>160</v>
      </c>
      <c r="D46" s="419">
        <v>2</v>
      </c>
      <c r="E46" s="72" t="s">
        <v>1659</v>
      </c>
      <c r="F46" s="147"/>
      <c r="G46" s="388" t="s">
        <v>1738</v>
      </c>
      <c r="H46" s="148"/>
      <c r="I46" s="541"/>
      <c r="J46" s="148"/>
      <c r="K46" s="541"/>
      <c r="L46" s="146"/>
      <c r="M46" s="388" t="s">
        <v>1874</v>
      </c>
      <c r="N46" s="146"/>
      <c r="O46" s="541"/>
      <c r="P46" s="146"/>
      <c r="Q46" s="309"/>
      <c r="R46" s="310"/>
      <c r="S46" s="123"/>
      <c r="T46" s="169"/>
    </row>
    <row r="47" spans="2:20" ht="13.15" customHeight="1" x14ac:dyDescent="0.15">
      <c r="B47" s="415"/>
      <c r="C47" s="425"/>
      <c r="D47" s="420"/>
      <c r="E47" s="73" t="s">
        <v>1660</v>
      </c>
      <c r="F47" s="147"/>
      <c r="G47" s="388" t="s">
        <v>1739</v>
      </c>
      <c r="H47" s="148"/>
      <c r="I47" s="542"/>
      <c r="J47" s="148"/>
      <c r="K47" s="542"/>
      <c r="L47" s="146"/>
      <c r="M47" s="388" t="s">
        <v>1875</v>
      </c>
      <c r="N47" s="146"/>
      <c r="O47" s="542"/>
      <c r="P47" s="146"/>
      <c r="Q47" s="312"/>
      <c r="R47" s="313"/>
      <c r="S47" s="123"/>
      <c r="T47" s="169"/>
    </row>
    <row r="48" spans="2:20" ht="13.15" customHeight="1" x14ac:dyDescent="0.15">
      <c r="B48" s="415"/>
      <c r="C48" s="425"/>
      <c r="D48" s="420"/>
      <c r="E48" s="73" t="s">
        <v>1661</v>
      </c>
      <c r="F48" s="147"/>
      <c r="G48" s="388" t="s">
        <v>1740</v>
      </c>
      <c r="H48" s="148"/>
      <c r="I48" s="542"/>
      <c r="J48" s="148"/>
      <c r="K48" s="542"/>
      <c r="L48" s="146"/>
      <c r="M48" s="388" t="s">
        <v>1876</v>
      </c>
      <c r="N48" s="146"/>
      <c r="O48" s="542"/>
      <c r="P48" s="146"/>
      <c r="Q48" s="123">
        <f>COUNTA(E46:E49,G46:G49,I46:I49,K46:K49,M46:M49,O46:O49)</f>
        <v>9</v>
      </c>
      <c r="R48" s="313"/>
      <c r="S48" s="123"/>
      <c r="T48" s="169"/>
    </row>
    <row r="49" spans="2:20" ht="13.15" customHeight="1" thickBot="1" x14ac:dyDescent="0.2">
      <c r="B49" s="416"/>
      <c r="C49" s="426"/>
      <c r="D49" s="421"/>
      <c r="E49" s="74"/>
      <c r="F49" s="227">
        <f>COUNTA(E46:E49)</f>
        <v>3</v>
      </c>
      <c r="G49" s="86"/>
      <c r="H49" s="227">
        <f>COUNTA(G46:G49)</f>
        <v>3</v>
      </c>
      <c r="I49" s="543"/>
      <c r="J49" s="227">
        <f>COUNTA(I46:I49)</f>
        <v>0</v>
      </c>
      <c r="K49" s="543"/>
      <c r="L49" s="227">
        <f>COUNTA(K46:K49)</f>
        <v>0</v>
      </c>
      <c r="M49" s="389"/>
      <c r="N49" s="227">
        <f>COUNTA(M46:M49)</f>
        <v>3</v>
      </c>
      <c r="O49" s="543"/>
      <c r="P49" s="227">
        <f>COUNTA(O46:O49)</f>
        <v>0</v>
      </c>
      <c r="Q49" s="163"/>
      <c r="R49" s="224">
        <f>F49+H49+J49+L49+N49+P49</f>
        <v>9</v>
      </c>
      <c r="S49" s="163"/>
      <c r="T49" s="352">
        <f>R49+'2019 01-06'!T59</f>
        <v>98</v>
      </c>
    </row>
    <row r="50" spans="2:20" ht="13.15" customHeight="1" x14ac:dyDescent="0.15">
      <c r="B50" s="414">
        <v>12</v>
      </c>
      <c r="C50" s="424" t="s">
        <v>559</v>
      </c>
      <c r="D50" s="419">
        <v>2</v>
      </c>
      <c r="E50" s="72" t="s">
        <v>1680</v>
      </c>
      <c r="F50" s="273"/>
      <c r="G50" s="78" t="s">
        <v>601</v>
      </c>
      <c r="H50" s="273"/>
      <c r="I50" s="541"/>
      <c r="J50" s="273"/>
      <c r="K50" s="72" t="s">
        <v>1841</v>
      </c>
      <c r="L50" s="273"/>
      <c r="M50" s="72" t="s">
        <v>1859</v>
      </c>
      <c r="N50" s="273"/>
      <c r="O50" s="67" t="s">
        <v>1894</v>
      </c>
      <c r="P50" s="273"/>
      <c r="Q50" s="309"/>
      <c r="R50" s="310"/>
      <c r="S50" s="123"/>
      <c r="T50" s="169"/>
    </row>
    <row r="51" spans="2:20" ht="13.15" customHeight="1" x14ac:dyDescent="0.15">
      <c r="B51" s="415"/>
      <c r="C51" s="425"/>
      <c r="D51" s="420"/>
      <c r="E51" s="73" t="s">
        <v>1681</v>
      </c>
      <c r="F51" s="132"/>
      <c r="G51" s="84" t="s">
        <v>1733</v>
      </c>
      <c r="H51" s="132"/>
      <c r="I51" s="542"/>
      <c r="J51" s="132"/>
      <c r="K51" s="73" t="s">
        <v>1716</v>
      </c>
      <c r="L51" s="132"/>
      <c r="M51" s="73" t="s">
        <v>1837</v>
      </c>
      <c r="N51" s="132"/>
      <c r="O51" s="119" t="s">
        <v>1895</v>
      </c>
      <c r="P51" s="132"/>
      <c r="Q51" s="312"/>
      <c r="R51" s="313"/>
      <c r="S51" s="123"/>
      <c r="T51" s="169"/>
    </row>
    <row r="52" spans="2:20" ht="13.15" customHeight="1" x14ac:dyDescent="0.15">
      <c r="B52" s="415"/>
      <c r="C52" s="425"/>
      <c r="D52" s="420"/>
      <c r="E52" s="73" t="s">
        <v>1682</v>
      </c>
      <c r="F52" s="132"/>
      <c r="G52" s="84" t="s">
        <v>1734</v>
      </c>
      <c r="H52" s="132"/>
      <c r="I52" s="542"/>
      <c r="J52" s="132"/>
      <c r="K52" s="73" t="s">
        <v>1842</v>
      </c>
      <c r="L52" s="132"/>
      <c r="M52" s="73" t="s">
        <v>1787</v>
      </c>
      <c r="N52" s="132"/>
      <c r="O52" s="73"/>
      <c r="P52" s="132"/>
      <c r="Q52" s="123">
        <f>COUNTA(E50:E53,G50:G53,I50:I53,K50:K53,M50:M53,O50:O53)</f>
        <v>15</v>
      </c>
      <c r="R52" s="313"/>
      <c r="S52" s="123"/>
      <c r="T52" s="169"/>
    </row>
    <row r="53" spans="2:20" ht="13.15" customHeight="1" thickBot="1" x14ac:dyDescent="0.2">
      <c r="B53" s="416"/>
      <c r="C53" s="426"/>
      <c r="D53" s="421"/>
      <c r="E53" s="74"/>
      <c r="F53" s="227">
        <f>COUNTA(E50:E53)</f>
        <v>3</v>
      </c>
      <c r="G53" s="255"/>
      <c r="H53" s="227">
        <f>COUNTA(G50:G53)</f>
        <v>3</v>
      </c>
      <c r="I53" s="543"/>
      <c r="J53" s="227">
        <f>COUNTA(I50:I53)</f>
        <v>0</v>
      </c>
      <c r="K53" s="74" t="s">
        <v>1843</v>
      </c>
      <c r="L53" s="227">
        <f>COUNTA(K50:K53)</f>
        <v>4</v>
      </c>
      <c r="M53" s="74"/>
      <c r="N53" s="227">
        <f>COUNTA(M50:M53)</f>
        <v>3</v>
      </c>
      <c r="O53" s="74"/>
      <c r="P53" s="227">
        <f>COUNTA(O50:O53)</f>
        <v>2</v>
      </c>
      <c r="Q53" s="163"/>
      <c r="R53" s="224">
        <f>F53+H53+J53+L53+N53+P53</f>
        <v>15</v>
      </c>
      <c r="S53" s="163"/>
      <c r="T53" s="352">
        <f>R53+'2019 01-06'!T64</f>
        <v>51</v>
      </c>
    </row>
    <row r="54" spans="2:20" ht="13.15" customHeight="1" x14ac:dyDescent="0.15">
      <c r="B54" s="414">
        <v>13</v>
      </c>
      <c r="C54" s="424" t="s">
        <v>3</v>
      </c>
      <c r="D54" s="419">
        <v>2</v>
      </c>
      <c r="E54" s="72" t="s">
        <v>1702</v>
      </c>
      <c r="F54" s="210"/>
      <c r="G54" s="239" t="s">
        <v>1751</v>
      </c>
      <c r="H54" s="240"/>
      <c r="I54" s="209" t="s">
        <v>1796</v>
      </c>
      <c r="J54" s="241"/>
      <c r="K54" s="209" t="s">
        <v>1810</v>
      </c>
      <c r="L54" s="234"/>
      <c r="M54" s="390" t="s">
        <v>1763</v>
      </c>
      <c r="N54" s="243"/>
      <c r="O54" s="390" t="s">
        <v>1917</v>
      </c>
      <c r="P54" s="243"/>
      <c r="Q54" s="309"/>
      <c r="R54" s="310"/>
      <c r="S54" s="123"/>
      <c r="T54" s="169"/>
    </row>
    <row r="55" spans="2:20" ht="13.15" customHeight="1" x14ac:dyDescent="0.15">
      <c r="B55" s="415"/>
      <c r="C55" s="425"/>
      <c r="D55" s="420"/>
      <c r="E55" s="73" t="s">
        <v>1703</v>
      </c>
      <c r="F55" s="116"/>
      <c r="G55" s="130" t="s">
        <v>1752</v>
      </c>
      <c r="H55" s="131"/>
      <c r="I55" s="115" t="s">
        <v>1797</v>
      </c>
      <c r="J55" s="152"/>
      <c r="K55" s="115" t="s">
        <v>1811</v>
      </c>
      <c r="L55" s="140"/>
      <c r="M55" s="388" t="s">
        <v>1801</v>
      </c>
      <c r="N55" s="153"/>
      <c r="O55" s="67" t="s">
        <v>1918</v>
      </c>
      <c r="P55" s="153"/>
      <c r="Q55" s="312"/>
      <c r="R55" s="313"/>
      <c r="S55" s="123"/>
      <c r="T55" s="169"/>
    </row>
    <row r="56" spans="2:20" ht="13.15" customHeight="1" x14ac:dyDescent="0.15">
      <c r="B56" s="415"/>
      <c r="C56" s="425"/>
      <c r="D56" s="420"/>
      <c r="E56" s="73" t="s">
        <v>1704</v>
      </c>
      <c r="F56" s="116"/>
      <c r="G56" s="130" t="s">
        <v>1753</v>
      </c>
      <c r="H56" s="131"/>
      <c r="I56" s="115" t="s">
        <v>1798</v>
      </c>
      <c r="J56" s="152"/>
      <c r="K56" s="115" t="s">
        <v>1812</v>
      </c>
      <c r="L56" s="140"/>
      <c r="M56" s="67" t="s">
        <v>1884</v>
      </c>
      <c r="N56" s="153"/>
      <c r="O56" s="67"/>
      <c r="P56" s="153"/>
      <c r="Q56" s="123">
        <f>COUNTA(E54:E57,G54:G57,I54:I57,K54:K57,M54:M57,O54:O57)</f>
        <v>18</v>
      </c>
      <c r="R56" s="313"/>
      <c r="S56" s="123"/>
      <c r="T56" s="169"/>
    </row>
    <row r="57" spans="2:20" ht="13.15" customHeight="1" thickBot="1" x14ac:dyDescent="0.2">
      <c r="B57" s="416"/>
      <c r="C57" s="426"/>
      <c r="D57" s="421"/>
      <c r="E57" s="74"/>
      <c r="F57" s="227">
        <f>COUNTA(E54:E57)</f>
        <v>3</v>
      </c>
      <c r="G57" s="255"/>
      <c r="H57" s="227">
        <f>COUNTA(G54:G57)</f>
        <v>3</v>
      </c>
      <c r="I57" s="220"/>
      <c r="J57" s="227">
        <f>COUNTA(I54:I57)</f>
        <v>3</v>
      </c>
      <c r="K57" s="220" t="s">
        <v>1813</v>
      </c>
      <c r="L57" s="227">
        <f>COUNTA(K54:K57)</f>
        <v>4</v>
      </c>
      <c r="M57" s="71"/>
      <c r="N57" s="227">
        <f>COUNTA(M54:M57)</f>
        <v>3</v>
      </c>
      <c r="O57" s="71"/>
      <c r="P57" s="227">
        <f>COUNTA(O54:O57)</f>
        <v>2</v>
      </c>
      <c r="Q57" s="163"/>
      <c r="R57" s="224">
        <f>F57+H57+J57+L57+N57+P57</f>
        <v>18</v>
      </c>
      <c r="S57" s="163"/>
      <c r="T57" s="352">
        <f>R57+'2019 01-06'!T69</f>
        <v>154</v>
      </c>
    </row>
    <row r="58" spans="2:20" ht="13.15" customHeight="1" x14ac:dyDescent="0.15">
      <c r="B58" s="414">
        <v>14</v>
      </c>
      <c r="C58" s="424" t="s">
        <v>1371</v>
      </c>
      <c r="D58" s="419">
        <v>3</v>
      </c>
      <c r="E58" s="72" t="s">
        <v>1689</v>
      </c>
      <c r="F58" s="273"/>
      <c r="G58" s="541"/>
      <c r="H58" s="273"/>
      <c r="I58" s="541"/>
      <c r="J58" s="273"/>
      <c r="K58" s="541"/>
      <c r="L58" s="273"/>
      <c r="M58" s="541"/>
      <c r="N58" s="273"/>
      <c r="O58" s="541"/>
      <c r="P58" s="321"/>
      <c r="Q58" s="309"/>
      <c r="R58" s="310"/>
      <c r="S58" s="123"/>
      <c r="T58" s="169"/>
    </row>
    <row r="59" spans="2:20" ht="13.15" customHeight="1" x14ac:dyDescent="0.15">
      <c r="B59" s="415"/>
      <c r="C59" s="425"/>
      <c r="D59" s="420"/>
      <c r="E59" s="73" t="s">
        <v>1690</v>
      </c>
      <c r="F59" s="132"/>
      <c r="G59" s="542"/>
      <c r="H59" s="132"/>
      <c r="I59" s="542"/>
      <c r="J59" s="132"/>
      <c r="K59" s="542"/>
      <c r="L59" s="132"/>
      <c r="M59" s="542"/>
      <c r="N59" s="132"/>
      <c r="O59" s="542"/>
      <c r="P59" s="132"/>
      <c r="Q59" s="312"/>
      <c r="R59" s="313"/>
      <c r="S59" s="123"/>
      <c r="T59" s="169"/>
    </row>
    <row r="60" spans="2:20" ht="13.15" customHeight="1" x14ac:dyDescent="0.15">
      <c r="B60" s="415"/>
      <c r="C60" s="425"/>
      <c r="D60" s="420"/>
      <c r="E60" s="73" t="s">
        <v>1691</v>
      </c>
      <c r="F60" s="132"/>
      <c r="G60" s="542"/>
      <c r="H60" s="132"/>
      <c r="I60" s="542"/>
      <c r="J60" s="132"/>
      <c r="K60" s="542"/>
      <c r="L60" s="132"/>
      <c r="M60" s="542"/>
      <c r="N60" s="132"/>
      <c r="O60" s="542"/>
      <c r="P60" s="132"/>
      <c r="Q60" s="123">
        <f>COUNTA(E58:E61,G58:G61,I58:I61,K58:K61,M58:M61,O58:O61)</f>
        <v>3</v>
      </c>
      <c r="R60" s="313"/>
      <c r="S60" s="123"/>
      <c r="T60" s="169"/>
    </row>
    <row r="61" spans="2:20" ht="13.15" customHeight="1" thickBot="1" x14ac:dyDescent="0.2">
      <c r="B61" s="416"/>
      <c r="C61" s="426"/>
      <c r="D61" s="421"/>
      <c r="E61" s="74"/>
      <c r="F61" s="227">
        <f>COUNTA(E58:E61)</f>
        <v>3</v>
      </c>
      <c r="G61" s="543"/>
      <c r="H61" s="227">
        <f>COUNTA(G58:G61)</f>
        <v>0</v>
      </c>
      <c r="I61" s="543"/>
      <c r="J61" s="227">
        <f>COUNTA(I58:I61)</f>
        <v>0</v>
      </c>
      <c r="K61" s="543"/>
      <c r="L61" s="227">
        <f>COUNTA(K58:K61)</f>
        <v>0</v>
      </c>
      <c r="M61" s="543"/>
      <c r="N61" s="227">
        <f>COUNTA(M58:M61)</f>
        <v>0</v>
      </c>
      <c r="O61" s="543"/>
      <c r="P61" s="227">
        <f>COUNTA(O58:O61)</f>
        <v>0</v>
      </c>
      <c r="Q61" s="163"/>
      <c r="R61" s="224">
        <f>F61+H61+J61+L61+N61+P61</f>
        <v>3</v>
      </c>
      <c r="S61" s="163"/>
      <c r="T61" s="352">
        <f>R61+'2019 01-06'!T74</f>
        <v>6</v>
      </c>
    </row>
    <row r="62" spans="2:20" ht="13.15" customHeight="1" thickBot="1" x14ac:dyDescent="0.2">
      <c r="B62" s="416"/>
      <c r="C62" s="31" t="s">
        <v>10</v>
      </c>
      <c r="D62" s="283">
        <v>3</v>
      </c>
      <c r="E62" s="387"/>
      <c r="F62" s="254"/>
      <c r="G62" s="387"/>
      <c r="H62" s="254"/>
      <c r="I62" s="387"/>
      <c r="J62" s="254"/>
      <c r="K62" s="387"/>
      <c r="L62" s="245"/>
      <c r="M62" s="387"/>
      <c r="N62" s="245"/>
      <c r="O62" s="387"/>
      <c r="P62" s="245"/>
      <c r="Q62" s="348"/>
      <c r="R62" s="349"/>
      <c r="S62" s="348"/>
      <c r="T62" s="263">
        <f>R62+'2019 01-06'!T75</f>
        <v>14</v>
      </c>
    </row>
    <row r="63" spans="2:20" ht="13.15" customHeight="1" x14ac:dyDescent="0.15">
      <c r="B63" s="414">
        <v>15</v>
      </c>
      <c r="C63" s="424" t="s">
        <v>12</v>
      </c>
      <c r="D63" s="419">
        <v>3</v>
      </c>
      <c r="E63" s="72" t="s">
        <v>1696</v>
      </c>
      <c r="F63" s="116"/>
      <c r="G63" s="72" t="s">
        <v>1755</v>
      </c>
      <c r="H63" s="27"/>
      <c r="I63" s="115" t="s">
        <v>1776</v>
      </c>
      <c r="J63" s="152"/>
      <c r="K63" s="115" t="s">
        <v>1806</v>
      </c>
      <c r="L63" s="140"/>
      <c r="M63" s="230" t="s">
        <v>1864</v>
      </c>
      <c r="N63" s="140"/>
      <c r="O63" s="72" t="s">
        <v>1897</v>
      </c>
      <c r="P63" s="140"/>
      <c r="Q63" s="407"/>
      <c r="R63" s="406"/>
      <c r="S63" s="122"/>
      <c r="T63" s="168"/>
    </row>
    <row r="64" spans="2:20" ht="13.15" customHeight="1" x14ac:dyDescent="0.15">
      <c r="B64" s="415"/>
      <c r="C64" s="425"/>
      <c r="D64" s="420"/>
      <c r="E64" s="73" t="s">
        <v>1697</v>
      </c>
      <c r="F64" s="116"/>
      <c r="G64" s="73" t="s">
        <v>1729</v>
      </c>
      <c r="H64" s="27"/>
      <c r="I64" s="115" t="s">
        <v>1777</v>
      </c>
      <c r="J64" s="152"/>
      <c r="K64" s="115" t="s">
        <v>1807</v>
      </c>
      <c r="L64" s="140"/>
      <c r="M64" s="141" t="s">
        <v>1865</v>
      </c>
      <c r="N64" s="140"/>
      <c r="O64" s="73" t="s">
        <v>1898</v>
      </c>
      <c r="P64" s="140"/>
      <c r="Q64" s="312"/>
      <c r="R64" s="313"/>
      <c r="S64" s="123"/>
      <c r="T64" s="169"/>
    </row>
    <row r="65" spans="2:20" ht="13.15" customHeight="1" x14ac:dyDescent="0.15">
      <c r="B65" s="415"/>
      <c r="C65" s="425"/>
      <c r="D65" s="420"/>
      <c r="E65" s="73" t="s">
        <v>1698</v>
      </c>
      <c r="F65" s="116"/>
      <c r="G65" s="73" t="s">
        <v>1730</v>
      </c>
      <c r="H65" s="27"/>
      <c r="I65" s="115" t="s">
        <v>1778</v>
      </c>
      <c r="J65" s="152"/>
      <c r="K65" s="115" t="s">
        <v>1808</v>
      </c>
      <c r="L65" s="140"/>
      <c r="M65" s="141" t="s">
        <v>1866</v>
      </c>
      <c r="N65" s="140"/>
      <c r="O65" s="73"/>
      <c r="P65" s="140"/>
      <c r="Q65" s="123">
        <f>COUNTA(E63:E66,G63:G66,I63:I66,K63:K66,M63:M66,O63:O66)</f>
        <v>18</v>
      </c>
      <c r="R65" s="313"/>
      <c r="S65" s="123"/>
      <c r="T65" s="169"/>
    </row>
    <row r="66" spans="2:20" ht="13.15" customHeight="1" thickBot="1" x14ac:dyDescent="0.2">
      <c r="B66" s="416"/>
      <c r="C66" s="426"/>
      <c r="D66" s="421"/>
      <c r="E66" s="74"/>
      <c r="F66" s="227">
        <f>COUNTA(E63:E66)</f>
        <v>3</v>
      </c>
      <c r="G66" s="74"/>
      <c r="H66" s="227">
        <f>COUNTA(G63:G66)</f>
        <v>3</v>
      </c>
      <c r="I66" s="220"/>
      <c r="J66" s="227">
        <f>COUNTA(I63:I66)</f>
        <v>3</v>
      </c>
      <c r="K66" s="220" t="s">
        <v>1809</v>
      </c>
      <c r="L66" s="227">
        <f>COUNTA(K63:K66)</f>
        <v>4</v>
      </c>
      <c r="M66" s="320"/>
      <c r="N66" s="227">
        <f>COUNTA(M63:M66)</f>
        <v>3</v>
      </c>
      <c r="O66" s="74"/>
      <c r="P66" s="227">
        <f>COUNTA(O63:O66)</f>
        <v>2</v>
      </c>
      <c r="Q66" s="163"/>
      <c r="R66" s="224">
        <f>F66+H66+J66+L66+N66+P66</f>
        <v>18</v>
      </c>
      <c r="S66" s="163"/>
      <c r="T66" s="352">
        <f>R66+'2019 01-06'!T80</f>
        <v>124</v>
      </c>
    </row>
    <row r="67" spans="2:20" ht="13.15" customHeight="1" x14ac:dyDescent="0.15">
      <c r="B67" s="414">
        <v>16</v>
      </c>
      <c r="C67" s="424" t="s">
        <v>4</v>
      </c>
      <c r="D67" s="420">
        <v>3</v>
      </c>
      <c r="E67" s="72" t="s">
        <v>1708</v>
      </c>
      <c r="F67" s="116"/>
      <c r="G67" s="130" t="s">
        <v>1748</v>
      </c>
      <c r="H67" s="131"/>
      <c r="I67" s="72" t="s">
        <v>1790</v>
      </c>
      <c r="J67" s="152"/>
      <c r="K67" s="115" t="s">
        <v>1829</v>
      </c>
      <c r="L67" s="140"/>
      <c r="M67" s="78" t="s">
        <v>1880</v>
      </c>
      <c r="N67" s="140"/>
      <c r="O67" s="72" t="s">
        <v>1919</v>
      </c>
      <c r="P67" s="140"/>
      <c r="Q67" s="309"/>
      <c r="R67" s="310"/>
      <c r="S67" s="123"/>
      <c r="T67" s="169"/>
    </row>
    <row r="68" spans="2:20" ht="13.15" customHeight="1" x14ac:dyDescent="0.15">
      <c r="B68" s="415"/>
      <c r="C68" s="425"/>
      <c r="D68" s="420"/>
      <c r="E68" s="73" t="s">
        <v>1709</v>
      </c>
      <c r="F68" s="116"/>
      <c r="G68" s="130" t="s">
        <v>1749</v>
      </c>
      <c r="H68" s="131"/>
      <c r="I68" s="73" t="s">
        <v>1791</v>
      </c>
      <c r="J68" s="152"/>
      <c r="K68" s="115" t="s">
        <v>1830</v>
      </c>
      <c r="L68" s="140"/>
      <c r="M68" s="67" t="s">
        <v>1881</v>
      </c>
      <c r="N68" s="140"/>
      <c r="O68" s="73" t="s">
        <v>1920</v>
      </c>
      <c r="P68" s="140"/>
      <c r="Q68" s="312"/>
      <c r="R68" s="313"/>
      <c r="S68" s="123"/>
      <c r="T68" s="169"/>
    </row>
    <row r="69" spans="2:20" ht="13.15" customHeight="1" x14ac:dyDescent="0.15">
      <c r="B69" s="415"/>
      <c r="C69" s="425"/>
      <c r="D69" s="420"/>
      <c r="E69" s="73" t="s">
        <v>1710</v>
      </c>
      <c r="F69" s="116"/>
      <c r="G69" s="130" t="s">
        <v>1750</v>
      </c>
      <c r="H69" s="131"/>
      <c r="I69" s="73" t="s">
        <v>1792</v>
      </c>
      <c r="J69" s="152"/>
      <c r="K69" s="115" t="s">
        <v>1831</v>
      </c>
      <c r="L69" s="140"/>
      <c r="M69" s="67" t="s">
        <v>536</v>
      </c>
      <c r="N69" s="140"/>
      <c r="O69" s="73"/>
      <c r="P69" s="140"/>
      <c r="Q69" s="123">
        <f>COUNTA(E67:E70,G67:G70,I67:I70,K67:K70,M67:M70,O67:O70)</f>
        <v>18</v>
      </c>
      <c r="R69" s="313"/>
      <c r="S69" s="123"/>
      <c r="T69" s="169"/>
    </row>
    <row r="70" spans="2:20" ht="13.15" customHeight="1" thickBot="1" x14ac:dyDescent="0.2">
      <c r="B70" s="416"/>
      <c r="C70" s="426"/>
      <c r="D70" s="421"/>
      <c r="E70" s="74"/>
      <c r="F70" s="227">
        <f>COUNTA(E67:E70)</f>
        <v>3</v>
      </c>
      <c r="G70" s="255"/>
      <c r="H70" s="227">
        <f>COUNTA(G67:G70)</f>
        <v>3</v>
      </c>
      <c r="I70" s="74"/>
      <c r="J70" s="227">
        <f>COUNTA(I67:I70)</f>
        <v>3</v>
      </c>
      <c r="K70" s="220" t="s">
        <v>1832</v>
      </c>
      <c r="L70" s="227">
        <f>COUNTA(K67:K70)</f>
        <v>4</v>
      </c>
      <c r="M70" s="220"/>
      <c r="N70" s="227">
        <f>COUNTA(M67:M70)</f>
        <v>3</v>
      </c>
      <c r="O70" s="74"/>
      <c r="P70" s="227">
        <f>COUNTA(O67:O70)</f>
        <v>2</v>
      </c>
      <c r="Q70" s="163"/>
      <c r="R70" s="224">
        <f>F70+H70+J70+L70+N70+P70</f>
        <v>18</v>
      </c>
      <c r="S70" s="163"/>
      <c r="T70" s="352">
        <f>R70+'2019 01-06'!T85</f>
        <v>144</v>
      </c>
    </row>
    <row r="71" spans="2:20" ht="13.15" customHeight="1" x14ac:dyDescent="0.15">
      <c r="B71" s="415">
        <v>17</v>
      </c>
      <c r="C71" s="425" t="s">
        <v>11</v>
      </c>
      <c r="D71" s="420">
        <v>3</v>
      </c>
      <c r="E71" s="73" t="s">
        <v>1656</v>
      </c>
      <c r="F71" s="116"/>
      <c r="G71" s="141" t="s">
        <v>1720</v>
      </c>
      <c r="H71" s="27"/>
      <c r="I71" s="67" t="s">
        <v>1770</v>
      </c>
      <c r="J71" s="27"/>
      <c r="K71" s="115" t="s">
        <v>1820</v>
      </c>
      <c r="L71" s="140"/>
      <c r="M71" s="124" t="s">
        <v>1385</v>
      </c>
      <c r="N71" s="125"/>
      <c r="O71" s="78" t="s">
        <v>1893</v>
      </c>
      <c r="P71" s="125"/>
      <c r="Q71" s="309"/>
      <c r="R71" s="310"/>
      <c r="S71" s="123"/>
      <c r="T71" s="169"/>
    </row>
    <row r="72" spans="2:20" ht="13.15" customHeight="1" x14ac:dyDescent="0.15">
      <c r="B72" s="415"/>
      <c r="C72" s="425"/>
      <c r="D72" s="420"/>
      <c r="E72" s="73" t="s">
        <v>1657</v>
      </c>
      <c r="F72" s="116"/>
      <c r="G72" s="141" t="s">
        <v>1721</v>
      </c>
      <c r="H72" s="27"/>
      <c r="I72" s="67" t="s">
        <v>1771</v>
      </c>
      <c r="J72" s="27"/>
      <c r="K72" s="115" t="s">
        <v>1386</v>
      </c>
      <c r="L72" s="140"/>
      <c r="M72" s="124" t="s">
        <v>1860</v>
      </c>
      <c r="N72" s="125"/>
      <c r="O72" s="67" t="s">
        <v>720</v>
      </c>
      <c r="P72" s="125"/>
      <c r="Q72" s="312"/>
      <c r="R72" s="313"/>
      <c r="S72" s="123"/>
      <c r="T72" s="169"/>
    </row>
    <row r="73" spans="2:20" ht="13.15" customHeight="1" x14ac:dyDescent="0.15">
      <c r="B73" s="415"/>
      <c r="C73" s="425"/>
      <c r="D73" s="420"/>
      <c r="E73" s="73" t="s">
        <v>1658</v>
      </c>
      <c r="F73" s="116"/>
      <c r="G73" s="141" t="s">
        <v>1722</v>
      </c>
      <c r="H73" s="27"/>
      <c r="I73" s="67" t="s">
        <v>1772</v>
      </c>
      <c r="J73" s="27"/>
      <c r="K73" s="115" t="s">
        <v>1821</v>
      </c>
      <c r="L73" s="140"/>
      <c r="M73" s="124" t="s">
        <v>1802</v>
      </c>
      <c r="N73" s="125"/>
      <c r="O73" s="67"/>
      <c r="P73" s="125"/>
      <c r="Q73" s="123">
        <f>COUNTA(E71:E74,G71:G74,I71:I74,K71:K74,M71:M74,O71:O74)</f>
        <v>18</v>
      </c>
      <c r="R73" s="313"/>
      <c r="S73" s="123"/>
      <c r="T73" s="169"/>
    </row>
    <row r="74" spans="2:20" ht="13.15" customHeight="1" thickBot="1" x14ac:dyDescent="0.2">
      <c r="B74" s="416"/>
      <c r="C74" s="426"/>
      <c r="D74" s="421"/>
      <c r="E74" s="74"/>
      <c r="F74" s="227">
        <f>COUNTA(E71:E74)</f>
        <v>3</v>
      </c>
      <c r="G74" s="320"/>
      <c r="H74" s="227">
        <f>COUNTA(G71:G74)</f>
        <v>3</v>
      </c>
      <c r="I74" s="71"/>
      <c r="J74" s="227">
        <f>COUNTA(I71:I74)</f>
        <v>3</v>
      </c>
      <c r="K74" s="220" t="s">
        <v>1712</v>
      </c>
      <c r="L74" s="227">
        <f>COUNTA(K71:K74)</f>
        <v>4</v>
      </c>
      <c r="M74" s="256"/>
      <c r="N74" s="227">
        <f>COUNTA(M71:M74)</f>
        <v>3</v>
      </c>
      <c r="O74" s="71"/>
      <c r="P74" s="227">
        <f>COUNTA(O71:O74)</f>
        <v>2</v>
      </c>
      <c r="Q74" s="163"/>
      <c r="R74" s="224">
        <f>F74+H74+J74+L74+N74+P74</f>
        <v>18</v>
      </c>
      <c r="S74" s="163"/>
      <c r="T74" s="352">
        <f>R74+'2019 01-06'!T90</f>
        <v>127</v>
      </c>
    </row>
    <row r="75" spans="2:20" ht="13.15" customHeight="1" x14ac:dyDescent="0.15">
      <c r="B75" s="414">
        <v>18</v>
      </c>
      <c r="C75" s="424" t="s">
        <v>14</v>
      </c>
      <c r="D75" s="419">
        <v>4</v>
      </c>
      <c r="E75" s="72" t="s">
        <v>1683</v>
      </c>
      <c r="F75" s="154"/>
      <c r="G75" s="230" t="s">
        <v>1744</v>
      </c>
      <c r="H75" s="136"/>
      <c r="I75" s="72" t="s">
        <v>1767</v>
      </c>
      <c r="J75" s="27"/>
      <c r="K75" s="72" t="s">
        <v>1817</v>
      </c>
      <c r="L75" s="9"/>
      <c r="M75" s="541"/>
      <c r="N75" s="9"/>
      <c r="O75" s="67" t="s">
        <v>1908</v>
      </c>
      <c r="P75" s="9"/>
      <c r="Q75" s="309"/>
      <c r="R75" s="310"/>
      <c r="S75" s="123"/>
      <c r="T75" s="169"/>
    </row>
    <row r="76" spans="2:20" ht="13.15" customHeight="1" x14ac:dyDescent="0.15">
      <c r="B76" s="415"/>
      <c r="C76" s="425"/>
      <c r="D76" s="420"/>
      <c r="E76" s="73" t="s">
        <v>1684</v>
      </c>
      <c r="F76" s="154"/>
      <c r="G76" s="141" t="s">
        <v>1736</v>
      </c>
      <c r="H76" s="136"/>
      <c r="I76" s="73" t="s">
        <v>1768</v>
      </c>
      <c r="J76" s="27"/>
      <c r="K76" s="73" t="s">
        <v>1818</v>
      </c>
      <c r="L76" s="9"/>
      <c r="M76" s="542"/>
      <c r="N76" s="9"/>
      <c r="O76" s="67" t="s">
        <v>1909</v>
      </c>
      <c r="P76" s="9"/>
      <c r="Q76" s="312"/>
      <c r="R76" s="313"/>
      <c r="S76" s="123"/>
      <c r="T76" s="169"/>
    </row>
    <row r="77" spans="2:20" ht="13.15" customHeight="1" x14ac:dyDescent="0.15">
      <c r="B77" s="415"/>
      <c r="C77" s="425"/>
      <c r="D77" s="420"/>
      <c r="E77" s="73" t="s">
        <v>1685</v>
      </c>
      <c r="F77" s="154"/>
      <c r="G77" s="141" t="s">
        <v>1847</v>
      </c>
      <c r="H77" s="136"/>
      <c r="I77" s="73" t="s">
        <v>1769</v>
      </c>
      <c r="J77" s="27"/>
      <c r="K77" s="73" t="s">
        <v>1789</v>
      </c>
      <c r="L77" s="9"/>
      <c r="M77" s="542"/>
      <c r="N77" s="9"/>
      <c r="O77" s="67"/>
      <c r="P77" s="9"/>
      <c r="Q77" s="123">
        <f>COUNTA(E75:E78,G75:G78,I75:I78,K75:K78,M75:M78,O75:O78)</f>
        <v>15</v>
      </c>
      <c r="R77" s="313"/>
      <c r="S77" s="123"/>
      <c r="T77" s="169"/>
    </row>
    <row r="78" spans="2:20" ht="13.15" customHeight="1" thickBot="1" x14ac:dyDescent="0.2">
      <c r="B78" s="416"/>
      <c r="C78" s="426"/>
      <c r="D78" s="421"/>
      <c r="E78" s="74"/>
      <c r="F78" s="227">
        <f>COUNTA(E75:E78)</f>
        <v>3</v>
      </c>
      <c r="G78" s="320"/>
      <c r="H78" s="227">
        <f>COUNTA(G75:G78)</f>
        <v>3</v>
      </c>
      <c r="I78" s="74"/>
      <c r="J78" s="227">
        <f>COUNTA(I75:I78)</f>
        <v>3</v>
      </c>
      <c r="K78" s="74" t="s">
        <v>1819</v>
      </c>
      <c r="L78" s="227">
        <f>COUNTA(K75:K78)</f>
        <v>4</v>
      </c>
      <c r="M78" s="543"/>
      <c r="N78" s="227">
        <f>COUNTA(M75:M78)</f>
        <v>0</v>
      </c>
      <c r="O78" s="256"/>
      <c r="P78" s="227">
        <f>COUNTA(O75:O78)</f>
        <v>2</v>
      </c>
      <c r="Q78" s="163"/>
      <c r="R78" s="224">
        <f>F78+H78+J78+L78+N78+P78</f>
        <v>15</v>
      </c>
      <c r="S78" s="163"/>
      <c r="T78" s="352">
        <f>R78+'2019 01-06'!T95</f>
        <v>78</v>
      </c>
    </row>
    <row r="79" spans="2:20" ht="13.15" customHeight="1" x14ac:dyDescent="0.15">
      <c r="B79" s="414">
        <v>19</v>
      </c>
      <c r="C79" s="394" t="s">
        <v>441</v>
      </c>
      <c r="D79" s="419">
        <v>4</v>
      </c>
      <c r="E79" s="209" t="s">
        <v>1668</v>
      </c>
      <c r="F79" s="210"/>
      <c r="G79" s="230" t="s">
        <v>1717</v>
      </c>
      <c r="H79" s="212"/>
      <c r="I79" s="213" t="s">
        <v>1799</v>
      </c>
      <c r="J79" s="214"/>
      <c r="K79" s="541"/>
      <c r="L79" s="214"/>
      <c r="M79" s="213" t="s">
        <v>1871</v>
      </c>
      <c r="N79" s="216"/>
      <c r="O79" s="72"/>
      <c r="P79" s="216"/>
      <c r="Q79" s="309"/>
      <c r="R79" s="310"/>
      <c r="S79" s="123"/>
      <c r="T79" s="169"/>
    </row>
    <row r="80" spans="2:20" ht="13.15" customHeight="1" x14ac:dyDescent="0.15">
      <c r="B80" s="415"/>
      <c r="C80" s="395"/>
      <c r="D80" s="420"/>
      <c r="E80" s="115" t="s">
        <v>1669</v>
      </c>
      <c r="F80" s="116"/>
      <c r="G80" s="141" t="s">
        <v>1718</v>
      </c>
      <c r="H80" s="118"/>
      <c r="I80" s="119" t="s">
        <v>1779</v>
      </c>
      <c r="J80" s="120"/>
      <c r="K80" s="542"/>
      <c r="L80" s="120"/>
      <c r="M80" s="119" t="s">
        <v>1872</v>
      </c>
      <c r="N80" s="121"/>
      <c r="O80" s="73"/>
      <c r="P80" s="121"/>
      <c r="Q80" s="312"/>
      <c r="R80" s="313"/>
      <c r="S80" s="123"/>
      <c r="T80" s="169"/>
    </row>
    <row r="81" spans="2:20" ht="13.15" customHeight="1" x14ac:dyDescent="0.15">
      <c r="B81" s="415"/>
      <c r="C81" s="395"/>
      <c r="D81" s="420"/>
      <c r="E81" s="115" t="s">
        <v>1670</v>
      </c>
      <c r="F81" s="116"/>
      <c r="G81" s="141" t="s">
        <v>1719</v>
      </c>
      <c r="H81" s="118"/>
      <c r="I81" s="119" t="s">
        <v>1780</v>
      </c>
      <c r="J81" s="120"/>
      <c r="K81" s="542"/>
      <c r="L81" s="120"/>
      <c r="M81" s="119" t="s">
        <v>1873</v>
      </c>
      <c r="N81" s="121"/>
      <c r="O81" s="73"/>
      <c r="P81" s="121"/>
      <c r="Q81" s="123">
        <f>COUNTA(E79:E82,G79:G82,I79:I82,K79:K82,M79:M82,O79:O82)</f>
        <v>12</v>
      </c>
      <c r="R81" s="313"/>
      <c r="S81" s="123"/>
      <c r="T81" s="169"/>
    </row>
    <row r="82" spans="2:20" ht="13.15" customHeight="1" thickBot="1" x14ac:dyDescent="0.2">
      <c r="B82" s="416"/>
      <c r="C82" s="396"/>
      <c r="D82" s="421"/>
      <c r="E82" s="220"/>
      <c r="F82" s="227">
        <f>COUNTA(E79:E82)</f>
        <v>3</v>
      </c>
      <c r="G82" s="320"/>
      <c r="H82" s="227">
        <f>COUNTA(G79:G82)</f>
        <v>3</v>
      </c>
      <c r="I82" s="223"/>
      <c r="J82" s="227">
        <f>COUNTA(I79:I82)</f>
        <v>3</v>
      </c>
      <c r="K82" s="543"/>
      <c r="L82" s="227">
        <f>COUNTA(K79:K82)</f>
        <v>0</v>
      </c>
      <c r="M82" s="223"/>
      <c r="N82" s="227">
        <f>COUNTA(M79:M82)</f>
        <v>3</v>
      </c>
      <c r="O82" s="74"/>
      <c r="P82" s="227">
        <f>COUNTA(O79:O82)</f>
        <v>0</v>
      </c>
      <c r="Q82" s="163"/>
      <c r="R82" s="224">
        <f>F82+H82+J82+L82+N82+P82</f>
        <v>12</v>
      </c>
      <c r="S82" s="163"/>
      <c r="T82" s="352">
        <f>R82+'2019 01-06'!T100</f>
        <v>146</v>
      </c>
    </row>
    <row r="83" spans="2:20" ht="13.15" customHeight="1" x14ac:dyDescent="0.15">
      <c r="B83" s="414">
        <v>20</v>
      </c>
      <c r="C83" s="394" t="s">
        <v>1846</v>
      </c>
      <c r="D83" s="419">
        <v>6</v>
      </c>
      <c r="E83" s="594"/>
      <c r="F83" s="210"/>
      <c r="G83" s="591"/>
      <c r="H83" s="212"/>
      <c r="I83" s="588"/>
      <c r="J83" s="214"/>
      <c r="K83" s="541"/>
      <c r="L83" s="214"/>
      <c r="M83" s="213" t="s">
        <v>1868</v>
      </c>
      <c r="N83" s="216"/>
      <c r="O83" s="72" t="s">
        <v>1910</v>
      </c>
      <c r="P83" s="216"/>
      <c r="Q83" s="309"/>
      <c r="R83" s="310"/>
      <c r="S83" s="123"/>
      <c r="T83" s="169"/>
    </row>
    <row r="84" spans="2:20" ht="13.15" customHeight="1" x14ac:dyDescent="0.15">
      <c r="B84" s="415"/>
      <c r="C84" s="395"/>
      <c r="D84" s="420"/>
      <c r="E84" s="595"/>
      <c r="F84" s="116"/>
      <c r="G84" s="592"/>
      <c r="H84" s="118"/>
      <c r="I84" s="589"/>
      <c r="J84" s="120"/>
      <c r="K84" s="542"/>
      <c r="L84" s="120"/>
      <c r="M84" s="119" t="s">
        <v>1869</v>
      </c>
      <c r="N84" s="121"/>
      <c r="O84" s="73" t="s">
        <v>1911</v>
      </c>
      <c r="P84" s="121"/>
      <c r="Q84" s="312"/>
      <c r="R84" s="313"/>
      <c r="S84" s="123"/>
      <c r="T84" s="169"/>
    </row>
    <row r="85" spans="2:20" ht="13.15" customHeight="1" x14ac:dyDescent="0.15">
      <c r="B85" s="415"/>
      <c r="C85" s="395"/>
      <c r="D85" s="420"/>
      <c r="E85" s="595"/>
      <c r="F85" s="116"/>
      <c r="G85" s="592"/>
      <c r="H85" s="118"/>
      <c r="I85" s="589"/>
      <c r="J85" s="120"/>
      <c r="K85" s="542"/>
      <c r="L85" s="120"/>
      <c r="M85" s="119" t="s">
        <v>1870</v>
      </c>
      <c r="N85" s="121"/>
      <c r="O85" s="73"/>
      <c r="P85" s="121"/>
      <c r="Q85" s="123">
        <f>COUNTA(E83:E86,G83:G86,I83:I86,K83:K86,M83:M86,O83:O86)</f>
        <v>5</v>
      </c>
      <c r="R85" s="313"/>
      <c r="S85" s="123"/>
      <c r="T85" s="169"/>
    </row>
    <row r="86" spans="2:20" ht="13.15" customHeight="1" thickBot="1" x14ac:dyDescent="0.2">
      <c r="B86" s="416"/>
      <c r="C86" s="396"/>
      <c r="D86" s="421"/>
      <c r="E86" s="596"/>
      <c r="F86" s="227">
        <f>COUNTA(E83:E86)</f>
        <v>0</v>
      </c>
      <c r="G86" s="593"/>
      <c r="H86" s="227">
        <f>COUNTA(G83:G86)</f>
        <v>0</v>
      </c>
      <c r="I86" s="590"/>
      <c r="J86" s="227">
        <f>COUNTA(I83:I86)</f>
        <v>0</v>
      </c>
      <c r="K86" s="543"/>
      <c r="L86" s="227">
        <f>COUNTA(K83:K86)</f>
        <v>0</v>
      </c>
      <c r="M86" s="223"/>
      <c r="N86" s="227">
        <f>COUNTA(M83:M86)</f>
        <v>3</v>
      </c>
      <c r="O86" s="74"/>
      <c r="P86" s="227">
        <f>COUNTA(O83:O86)</f>
        <v>2</v>
      </c>
      <c r="Q86" s="163"/>
      <c r="R86" s="224">
        <f>F86+H86+J86+L86+N86+P86</f>
        <v>5</v>
      </c>
      <c r="S86" s="163"/>
      <c r="T86" s="352">
        <f>R86</f>
        <v>5</v>
      </c>
    </row>
    <row r="87" spans="2:20" ht="13.15" customHeight="1" x14ac:dyDescent="0.15">
      <c r="B87" s="481">
        <v>21</v>
      </c>
      <c r="C87" s="394" t="s">
        <v>1890</v>
      </c>
      <c r="D87" s="477">
        <v>6</v>
      </c>
      <c r="E87" s="594"/>
      <c r="F87" s="273"/>
      <c r="G87" s="591"/>
      <c r="H87" s="273"/>
      <c r="I87" s="588"/>
      <c r="J87" s="273"/>
      <c r="K87" s="541"/>
      <c r="L87" s="273"/>
      <c r="M87" s="588"/>
      <c r="N87" s="273"/>
      <c r="O87" s="72" t="s">
        <v>1902</v>
      </c>
      <c r="P87" s="321"/>
      <c r="Q87" s="217"/>
      <c r="R87" s="218"/>
      <c r="S87" s="217"/>
      <c r="T87" s="382"/>
    </row>
    <row r="88" spans="2:20" ht="13.15" customHeight="1" x14ac:dyDescent="0.15">
      <c r="B88" s="482"/>
      <c r="C88" s="395"/>
      <c r="D88" s="478"/>
      <c r="E88" s="595"/>
      <c r="F88" s="132"/>
      <c r="G88" s="592"/>
      <c r="H88" s="132"/>
      <c r="I88" s="589"/>
      <c r="J88" s="132"/>
      <c r="K88" s="542"/>
      <c r="L88" s="132"/>
      <c r="M88" s="589"/>
      <c r="N88" s="132"/>
      <c r="O88" s="73" t="s">
        <v>1903</v>
      </c>
      <c r="P88" s="322"/>
      <c r="Q88" s="123"/>
      <c r="R88" s="165"/>
      <c r="S88" s="123"/>
      <c r="T88" s="383"/>
    </row>
    <row r="89" spans="2:20" ht="13.15" customHeight="1" x14ac:dyDescent="0.15">
      <c r="B89" s="482"/>
      <c r="C89" s="395"/>
      <c r="D89" s="478"/>
      <c r="E89" s="595"/>
      <c r="F89" s="132"/>
      <c r="G89" s="592"/>
      <c r="H89" s="132"/>
      <c r="I89" s="589"/>
      <c r="J89" s="132"/>
      <c r="K89" s="542"/>
      <c r="L89" s="132"/>
      <c r="M89" s="589"/>
      <c r="N89" s="132"/>
      <c r="O89" s="73"/>
      <c r="P89" s="322"/>
      <c r="Q89" s="123">
        <f>COUNTA(E87:E90,G87:G90,I87:I90,K87:K90,M87:M90,O87:O90)</f>
        <v>2</v>
      </c>
      <c r="R89" s="313"/>
      <c r="S89" s="123"/>
      <c r="T89" s="383"/>
    </row>
    <row r="90" spans="2:20" ht="13.15" customHeight="1" thickBot="1" x14ac:dyDescent="0.2">
      <c r="B90" s="480"/>
      <c r="C90" s="396"/>
      <c r="D90" s="479"/>
      <c r="E90" s="596"/>
      <c r="F90" s="227">
        <f>COUNTA(E87:E90)</f>
        <v>0</v>
      </c>
      <c r="G90" s="593"/>
      <c r="H90" s="227">
        <f>COUNTA(G87:G90)</f>
        <v>0</v>
      </c>
      <c r="I90" s="590"/>
      <c r="J90" s="227">
        <f>COUNTA(I87:I90)</f>
        <v>0</v>
      </c>
      <c r="K90" s="543"/>
      <c r="L90" s="227">
        <f>COUNTA(K87:K90)</f>
        <v>0</v>
      </c>
      <c r="M90" s="590"/>
      <c r="N90" s="227">
        <f>COUNTA(M87:M90)</f>
        <v>0</v>
      </c>
      <c r="O90" s="74"/>
      <c r="P90" s="227">
        <f>COUNTA(O87:O90)</f>
        <v>2</v>
      </c>
      <c r="Q90" s="163"/>
      <c r="R90" s="224">
        <f>F90+H90+J90+L90+N90+P90</f>
        <v>2</v>
      </c>
      <c r="S90" s="246"/>
      <c r="T90" s="352">
        <f>R90</f>
        <v>2</v>
      </c>
    </row>
    <row r="91" spans="2:20" ht="13.15" customHeight="1" thickBot="1" x14ac:dyDescent="0.2">
      <c r="B91" s="347"/>
      <c r="C91" s="351" t="s">
        <v>515</v>
      </c>
      <c r="D91" s="350">
        <v>5</v>
      </c>
      <c r="E91" s="351"/>
      <c r="F91" s="347"/>
      <c r="G91" s="351"/>
      <c r="H91" s="347"/>
      <c r="I91" s="351"/>
      <c r="J91" s="347"/>
      <c r="K91" s="351"/>
      <c r="L91" s="347"/>
      <c r="M91" s="351"/>
      <c r="N91" s="452"/>
      <c r="O91" s="351"/>
      <c r="P91" s="347"/>
      <c r="Q91" s="348"/>
      <c r="R91" s="349"/>
      <c r="S91" s="348"/>
      <c r="T91" s="263">
        <f>R91+'2019 01-06'!T101</f>
        <v>29</v>
      </c>
    </row>
    <row r="92" spans="2:20" ht="13.15" customHeight="1" x14ac:dyDescent="0.15">
      <c r="B92" s="414">
        <v>22</v>
      </c>
      <c r="C92" s="394" t="s">
        <v>816</v>
      </c>
      <c r="D92" s="597" t="s">
        <v>818</v>
      </c>
      <c r="E92" s="72" t="s">
        <v>1699</v>
      </c>
      <c r="F92" s="273"/>
      <c r="G92" s="541"/>
      <c r="H92" s="273"/>
      <c r="I92" s="72" t="s">
        <v>1793</v>
      </c>
      <c r="J92" s="273"/>
      <c r="K92" s="541"/>
      <c r="L92" s="273"/>
      <c r="M92" s="230" t="s">
        <v>1887</v>
      </c>
      <c r="N92" s="273"/>
      <c r="O92" s="72" t="s">
        <v>536</v>
      </c>
      <c r="P92" s="321"/>
      <c r="Q92" s="407"/>
      <c r="R92" s="406"/>
      <c r="S92" s="122"/>
      <c r="T92" s="168"/>
    </row>
    <row r="93" spans="2:20" ht="13.15" customHeight="1" x14ac:dyDescent="0.15">
      <c r="B93" s="415"/>
      <c r="C93" s="395"/>
      <c r="D93" s="598"/>
      <c r="E93" s="73" t="s">
        <v>1700</v>
      </c>
      <c r="F93" s="132"/>
      <c r="G93" s="542"/>
      <c r="H93" s="132"/>
      <c r="I93" s="73" t="s">
        <v>1794</v>
      </c>
      <c r="J93" s="132"/>
      <c r="K93" s="542"/>
      <c r="L93" s="132"/>
      <c r="M93" s="141" t="s">
        <v>1888</v>
      </c>
      <c r="N93" s="132"/>
      <c r="O93" s="73" t="s">
        <v>1420</v>
      </c>
      <c r="P93" s="322"/>
      <c r="Q93" s="312"/>
      <c r="R93" s="313"/>
      <c r="S93" s="123"/>
      <c r="T93" s="169"/>
    </row>
    <row r="94" spans="2:20" ht="13.15" customHeight="1" x14ac:dyDescent="0.15">
      <c r="B94" s="415"/>
      <c r="C94" s="395"/>
      <c r="D94" s="598"/>
      <c r="E94" s="73" t="s">
        <v>1701</v>
      </c>
      <c r="F94" s="132"/>
      <c r="G94" s="542"/>
      <c r="H94" s="132"/>
      <c r="I94" s="73" t="s">
        <v>1795</v>
      </c>
      <c r="J94" s="132"/>
      <c r="K94" s="542"/>
      <c r="L94" s="132"/>
      <c r="M94" s="141" t="s">
        <v>1889</v>
      </c>
      <c r="N94" s="132"/>
      <c r="O94" s="73"/>
      <c r="P94" s="322"/>
      <c r="Q94" s="123">
        <f>COUNTA(E92:E95,G92:G95,I92:I95,K92:K95,M92:M95,O92:O95)</f>
        <v>11</v>
      </c>
      <c r="R94" s="313"/>
      <c r="S94" s="123"/>
      <c r="T94" s="169"/>
    </row>
    <row r="95" spans="2:20" ht="13.15" customHeight="1" thickBot="1" x14ac:dyDescent="0.2">
      <c r="B95" s="416"/>
      <c r="C95" s="396"/>
      <c r="D95" s="599"/>
      <c r="E95" s="74"/>
      <c r="F95" s="227">
        <f>COUNTA(E92:E95)</f>
        <v>3</v>
      </c>
      <c r="G95" s="543"/>
      <c r="H95" s="227">
        <f>COUNTA(G92:G95)</f>
        <v>0</v>
      </c>
      <c r="I95" s="74"/>
      <c r="J95" s="227">
        <f>COUNTA(I92:I95)</f>
        <v>3</v>
      </c>
      <c r="K95" s="543"/>
      <c r="L95" s="227">
        <f>COUNTA(K92:K95)</f>
        <v>0</v>
      </c>
      <c r="M95" s="320"/>
      <c r="N95" s="227">
        <f>COUNTA(M92:M95)</f>
        <v>3</v>
      </c>
      <c r="O95" s="74"/>
      <c r="P95" s="323">
        <f>COUNTA(O92:O95)</f>
        <v>2</v>
      </c>
      <c r="Q95" s="163"/>
      <c r="R95" s="224">
        <f>F95+H95+J95+L95+N95+P95</f>
        <v>11</v>
      </c>
      <c r="S95" s="163"/>
      <c r="T95" s="352">
        <f>R95+'2019 01-06'!T106</f>
        <v>59</v>
      </c>
    </row>
    <row r="96" spans="2:20" ht="13.15" customHeight="1" x14ac:dyDescent="0.15">
      <c r="B96" s="459" t="s">
        <v>459</v>
      </c>
      <c r="C96" s="410"/>
      <c r="D96" s="451"/>
      <c r="E96" s="119" t="s">
        <v>1692</v>
      </c>
      <c r="F96" s="116"/>
      <c r="G96" s="119" t="s">
        <v>1723</v>
      </c>
      <c r="H96" s="118"/>
      <c r="I96" s="119"/>
      <c r="J96" s="120"/>
      <c r="K96" s="119"/>
      <c r="L96" s="120"/>
      <c r="M96" s="119" t="s">
        <v>1723</v>
      </c>
      <c r="N96" s="121"/>
      <c r="O96" s="119"/>
      <c r="P96" s="121"/>
      <c r="Q96" s="122"/>
      <c r="R96" s="164"/>
      <c r="S96" s="122"/>
      <c r="T96" s="168"/>
    </row>
    <row r="97" spans="2:21" ht="13.15" customHeight="1" x14ac:dyDescent="0.15">
      <c r="B97" s="422"/>
      <c r="C97" s="411"/>
      <c r="D97" s="417"/>
      <c r="E97" s="115" t="s">
        <v>1693</v>
      </c>
      <c r="F97" s="116"/>
      <c r="G97" s="117" t="s">
        <v>1724</v>
      </c>
      <c r="H97" s="118"/>
      <c r="I97" s="119"/>
      <c r="J97" s="120"/>
      <c r="K97" s="119"/>
      <c r="L97" s="120"/>
      <c r="M97" s="119" t="s">
        <v>1856</v>
      </c>
      <c r="N97" s="121"/>
      <c r="O97" s="119"/>
      <c r="P97" s="121"/>
      <c r="Q97" s="123"/>
      <c r="R97" s="165"/>
      <c r="S97" s="123"/>
      <c r="T97" s="169"/>
    </row>
    <row r="98" spans="2:21" ht="13.15" customHeight="1" x14ac:dyDescent="0.15">
      <c r="B98" s="422"/>
      <c r="C98" s="411"/>
      <c r="D98" s="417"/>
      <c r="E98" s="115" t="s">
        <v>1694</v>
      </c>
      <c r="F98" s="116"/>
      <c r="G98" s="117" t="s">
        <v>1725</v>
      </c>
      <c r="H98" s="118"/>
      <c r="I98" s="119"/>
      <c r="J98" s="120"/>
      <c r="K98" s="119"/>
      <c r="L98" s="120"/>
      <c r="M98" s="119" t="s">
        <v>1857</v>
      </c>
      <c r="N98" s="121"/>
      <c r="O98" s="119"/>
      <c r="P98" s="121"/>
      <c r="Q98" s="123"/>
      <c r="R98" s="165"/>
      <c r="S98" s="123"/>
      <c r="T98" s="169"/>
    </row>
    <row r="99" spans="2:21" ht="13.15" customHeight="1" x14ac:dyDescent="0.15">
      <c r="B99" s="422"/>
      <c r="C99" s="411"/>
      <c r="D99" s="417"/>
      <c r="E99" s="115" t="s">
        <v>1695</v>
      </c>
      <c r="F99" s="116"/>
      <c r="G99" s="117" t="s">
        <v>1726</v>
      </c>
      <c r="H99" s="118"/>
      <c r="I99" s="119"/>
      <c r="J99" s="120"/>
      <c r="K99" s="119"/>
      <c r="L99" s="120"/>
      <c r="M99" s="119" t="s">
        <v>1858</v>
      </c>
      <c r="N99" s="121"/>
      <c r="O99" s="119"/>
      <c r="P99" s="121"/>
      <c r="Q99" s="123"/>
      <c r="R99" s="165"/>
      <c r="S99" s="123"/>
      <c r="T99" s="169"/>
    </row>
    <row r="100" spans="2:21" ht="13.15" customHeight="1" thickBot="1" x14ac:dyDescent="0.2">
      <c r="B100" s="423"/>
      <c r="C100" s="412"/>
      <c r="D100" s="418"/>
      <c r="E100" s="197"/>
      <c r="F100" s="198"/>
      <c r="G100" s="199"/>
      <c r="H100" s="200"/>
      <c r="I100" s="201"/>
      <c r="J100" s="202"/>
      <c r="K100" s="201"/>
      <c r="L100" s="202"/>
      <c r="M100" s="201"/>
      <c r="N100" s="203"/>
      <c r="O100" s="201"/>
      <c r="P100" s="203"/>
      <c r="Q100" s="204"/>
      <c r="R100" s="205"/>
      <c r="S100" s="204"/>
      <c r="T100" s="454"/>
    </row>
    <row r="101" spans="2:21" ht="13.15" customHeight="1" thickTop="1" x14ac:dyDescent="0.15">
      <c r="B101" s="536" t="s">
        <v>469</v>
      </c>
      <c r="C101" s="537"/>
      <c r="D101" s="538"/>
      <c r="E101" s="192">
        <f>COUNTA(E6:E95)</f>
        <v>51</v>
      </c>
      <c r="F101" s="193"/>
      <c r="G101" s="175">
        <f>COUNTA(G6:G95)</f>
        <v>48</v>
      </c>
      <c r="H101" s="193"/>
      <c r="I101" s="175">
        <f>COUNTA(I6:I95)</f>
        <v>42</v>
      </c>
      <c r="J101" s="193"/>
      <c r="K101" s="175">
        <f>COUNTA(K6:K95)</f>
        <v>52</v>
      </c>
      <c r="L101" s="193"/>
      <c r="M101" s="175">
        <f>COUNTA(M6:M95)</f>
        <v>42</v>
      </c>
      <c r="N101" s="193"/>
      <c r="O101" s="175">
        <f>COUNTA(O6:O95)</f>
        <v>35</v>
      </c>
      <c r="P101" s="280"/>
      <c r="Q101" s="178">
        <f>Q8+Q12+Q16+Q20+Q24+Q28+Q32+Q36+Q40+Q44+Q48+Q52+Q56+Q60+Q65+Q69+Q73+Q77+Q81+Q85+Q94</f>
        <v>268</v>
      </c>
      <c r="R101" s="164"/>
      <c r="S101" s="162"/>
      <c r="T101" s="284"/>
    </row>
    <row r="102" spans="2:21" ht="13.15" customHeight="1" thickBot="1" x14ac:dyDescent="0.2">
      <c r="B102" s="491" t="s">
        <v>467</v>
      </c>
      <c r="C102" s="492"/>
      <c r="D102" s="493"/>
      <c r="E102" s="171"/>
      <c r="F102" s="172">
        <f>F9+F13+F17+F21+F25+F29+F33+F37+F41+F45+F49+F53+F57+F61+F66+F70+F74+F78+F82+F86+F90+F95</f>
        <v>51</v>
      </c>
      <c r="G102" s="173"/>
      <c r="H102" s="172">
        <f>H9+H13+H17+H21+H25+H29+H33+H37+H41+H45+H49+H53+H57+H61+H66+H70+H74+H78+H82+H86+H90+H95</f>
        <v>48</v>
      </c>
      <c r="I102" s="173"/>
      <c r="J102" s="172">
        <f>J9+J13+J17+J21+J25+J29+J33+J37+J41+J45+J49+J53+J57+J61+J66+J70+J74+J78+J82+J86+J90+J95</f>
        <v>42</v>
      </c>
      <c r="K102" s="173"/>
      <c r="L102" s="172">
        <f>L9+L13+L17+L21+L25+L29+L33+L37+L41+L45+L49+L53+L57+L61+L66+L70+L74+L78+L82+L86+L90+L95</f>
        <v>52</v>
      </c>
      <c r="M102" s="173"/>
      <c r="N102" s="172">
        <f>N9+N13+N17+N21+N25+N29+N33+N37+N41+N45+N49+N53+N57+N61+N66+N70+N74+N78+N82+N86+N90+N95</f>
        <v>42</v>
      </c>
      <c r="O102" s="173"/>
      <c r="P102" s="174">
        <f>P9+P13+P17+P21+P25+P29+P33+P37+P41+P45+P49+P53+P57+P61+P66+P70+P74+P78+P82+P86+P90+P95</f>
        <v>35</v>
      </c>
      <c r="Q102" s="163"/>
      <c r="R102" s="177">
        <f>R9+R13+R17+R21+R25+R29+R33+R37+R41+R45+R49+R53+R57+R61+R66+R70+R74+R78+R82+R86+R95</f>
        <v>268</v>
      </c>
      <c r="S102" s="163"/>
      <c r="T102" s="353">
        <f>T9+T13+T17+T21+T25+T29+T33+T37+T41+T45+T49+T53+T57+T61+T62+T66+T70+T74+T78+T82+T86+T91+T95</f>
        <v>1856</v>
      </c>
    </row>
    <row r="103" spans="2:21" ht="13.15" customHeight="1" thickBot="1" x14ac:dyDescent="0.2">
      <c r="B103" s="494" t="s">
        <v>471</v>
      </c>
      <c r="C103" s="495"/>
      <c r="D103" s="496"/>
      <c r="E103" s="510">
        <f>F102+H102+J102+L102+N102+P102</f>
        <v>270</v>
      </c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11"/>
      <c r="Q103" s="262"/>
      <c r="R103" s="263"/>
      <c r="S103" s="566">
        <f>E103+'2019 01-06'!S114:T114</f>
        <v>1858</v>
      </c>
      <c r="T103" s="567"/>
    </row>
    <row r="104" spans="2:21" ht="13.15" customHeight="1" x14ac:dyDescent="0.15">
      <c r="P104" s="455"/>
      <c r="Q104" s="456"/>
      <c r="R104" s="456"/>
      <c r="S104" s="456"/>
      <c r="T104" s="456"/>
      <c r="U104" s="457"/>
    </row>
    <row r="105" spans="2:21" ht="13.15" customHeight="1" x14ac:dyDescent="0.15">
      <c r="P105" s="455"/>
      <c r="Q105" s="457"/>
      <c r="R105" s="457"/>
      <c r="S105" s="457"/>
      <c r="T105" s="458"/>
      <c r="U105" s="457"/>
    </row>
    <row r="106" spans="2:21" ht="13.15" customHeight="1" x14ac:dyDescent="0.15">
      <c r="P106" s="455"/>
      <c r="Q106" s="457"/>
      <c r="R106" s="457"/>
      <c r="S106" s="457"/>
      <c r="T106" s="457"/>
      <c r="U106" s="457"/>
    </row>
    <row r="107" spans="2:21" ht="13.15" customHeight="1" x14ac:dyDescent="0.15">
      <c r="P107" s="455"/>
      <c r="Q107" s="457"/>
      <c r="R107" s="457"/>
      <c r="S107" s="457"/>
      <c r="T107" s="457"/>
      <c r="U107" s="457"/>
    </row>
    <row r="108" spans="2:21" ht="13.15" customHeight="1" x14ac:dyDescent="0.15">
      <c r="P108" s="455"/>
      <c r="Q108" s="457"/>
      <c r="R108" s="457"/>
      <c r="S108" s="457"/>
      <c r="T108" s="457"/>
      <c r="U108" s="457"/>
    </row>
    <row r="109" spans="2:21" ht="13.15" customHeight="1" x14ac:dyDescent="0.15">
      <c r="P109" s="455"/>
      <c r="Q109" s="457"/>
      <c r="R109" s="457"/>
      <c r="S109" s="457"/>
      <c r="T109" s="457"/>
      <c r="U109" s="457"/>
    </row>
    <row r="110" spans="2:21" ht="13.15" customHeight="1" x14ac:dyDescent="0.15">
      <c r="P110" s="455"/>
      <c r="Q110" s="457"/>
      <c r="R110" s="457"/>
      <c r="S110" s="457"/>
      <c r="T110" s="458"/>
      <c r="U110" s="457"/>
    </row>
    <row r="111" spans="2:21" ht="13.15" customHeight="1" x14ac:dyDescent="0.15">
      <c r="P111" s="455"/>
      <c r="Q111" s="457"/>
      <c r="R111" s="457"/>
      <c r="S111" s="457"/>
      <c r="T111" s="457"/>
      <c r="U111" s="457"/>
    </row>
    <row r="112" spans="2:21" ht="13.15" customHeight="1" x14ac:dyDescent="0.15">
      <c r="P112" s="455"/>
      <c r="Q112" s="457"/>
      <c r="R112" s="457"/>
      <c r="S112" s="457"/>
      <c r="T112" s="457"/>
      <c r="U112" s="457"/>
    </row>
    <row r="113" spans="16:21" ht="13.15" customHeight="1" x14ac:dyDescent="0.15">
      <c r="P113" s="455"/>
      <c r="Q113" s="457"/>
      <c r="R113" s="457"/>
      <c r="S113" s="457"/>
      <c r="T113" s="457"/>
      <c r="U113" s="457"/>
    </row>
    <row r="114" spans="16:21" ht="13.15" customHeight="1" x14ac:dyDescent="0.15">
      <c r="P114" s="455"/>
      <c r="Q114" s="457"/>
      <c r="R114" s="457"/>
      <c r="S114" s="457"/>
      <c r="T114" s="457"/>
      <c r="U114" s="457"/>
    </row>
    <row r="115" spans="16:21" ht="13.15" customHeight="1" x14ac:dyDescent="0.15">
      <c r="P115" s="455"/>
      <c r="Q115" s="457"/>
      <c r="R115" s="457"/>
      <c r="S115" s="457"/>
      <c r="T115" s="457"/>
      <c r="U115" s="457"/>
    </row>
    <row r="116" spans="16:21" ht="21" customHeight="1" x14ac:dyDescent="0.15">
      <c r="P116" s="455"/>
      <c r="Q116" s="457"/>
      <c r="R116" s="457"/>
      <c r="S116" s="457"/>
      <c r="T116" s="457"/>
      <c r="U116" s="457"/>
    </row>
    <row r="117" spans="16:21" ht="21" customHeight="1" x14ac:dyDescent="0.15">
      <c r="P117" s="455"/>
      <c r="Q117" s="457"/>
      <c r="R117" s="457"/>
      <c r="S117" s="457"/>
      <c r="T117" s="457"/>
      <c r="U117" s="457"/>
    </row>
    <row r="118" spans="16:21" ht="21" customHeight="1" x14ac:dyDescent="0.15"/>
  </sheetData>
  <mergeCells count="50">
    <mergeCell ref="M87:M90"/>
    <mergeCell ref="K87:K90"/>
    <mergeCell ref="E87:E90"/>
    <mergeCell ref="G87:G90"/>
    <mergeCell ref="I87:I90"/>
    <mergeCell ref="E42:E45"/>
    <mergeCell ref="K38:K41"/>
    <mergeCell ref="I50:I53"/>
    <mergeCell ref="K46:K49"/>
    <mergeCell ref="C2:I2"/>
    <mergeCell ref="K6:K9"/>
    <mergeCell ref="I6:I9"/>
    <mergeCell ref="E18:E21"/>
    <mergeCell ref="G14:G17"/>
    <mergeCell ref="G6:G9"/>
    <mergeCell ref="I34:I37"/>
    <mergeCell ref="E26:E29"/>
    <mergeCell ref="K42:K45"/>
    <mergeCell ref="I42:I45"/>
    <mergeCell ref="B101:D101"/>
    <mergeCell ref="D92:D95"/>
    <mergeCell ref="S103:T103"/>
    <mergeCell ref="B102:D102"/>
    <mergeCell ref="E103:P103"/>
    <mergeCell ref="S4:T5"/>
    <mergeCell ref="Q4:R5"/>
    <mergeCell ref="D4:D5"/>
    <mergeCell ref="C4:C5"/>
    <mergeCell ref="B103:D103"/>
    <mergeCell ref="I46:I49"/>
    <mergeCell ref="K58:K61"/>
    <mergeCell ref="I58:I61"/>
    <mergeCell ref="G58:G61"/>
    <mergeCell ref="K79:K82"/>
    <mergeCell ref="K83:K86"/>
    <mergeCell ref="I83:I86"/>
    <mergeCell ref="G83:G86"/>
    <mergeCell ref="E83:E86"/>
    <mergeCell ref="K92:K95"/>
    <mergeCell ref="G92:G95"/>
    <mergeCell ref="O6:O9"/>
    <mergeCell ref="O46:O49"/>
    <mergeCell ref="O58:O61"/>
    <mergeCell ref="M58:M61"/>
    <mergeCell ref="M75:M78"/>
    <mergeCell ref="M6:M9"/>
    <mergeCell ref="M14:M17"/>
    <mergeCell ref="M18:M21"/>
    <mergeCell ref="M26:M29"/>
    <mergeCell ref="M38:M41"/>
  </mergeCells>
  <phoneticPr fontId="1"/>
  <pageMargins left="0.19685039370078741" right="0.19685039370078741" top="0.19685039370078741" bottom="0.19685039370078741" header="0.19685039370078741" footer="0.39370078740157483"/>
  <pageSetup paperSize="9" scale="77" orientation="landscape" horizontalDpi="4294967293" verticalDpi="0" r:id="rId1"/>
  <headerFooter>
    <oddHeader>&amp;R&amp;P/&amp;N
&amp;D/&amp;T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2016 07-12</vt:lpstr>
      <vt:lpstr>2017 01-06</vt:lpstr>
      <vt:lpstr>2017 07-12</vt:lpstr>
      <vt:lpstr>2018 01-06</vt:lpstr>
      <vt:lpstr>2018 07-12</vt:lpstr>
      <vt:lpstr>2019 01-06</vt:lpstr>
      <vt:lpstr>2019 07-12</vt:lpstr>
      <vt:lpstr>Sheet3</vt:lpstr>
      <vt:lpstr>'2016 07-12'!Print_Titles</vt:lpstr>
      <vt:lpstr>'2017 01-06'!Print_Titles</vt:lpstr>
      <vt:lpstr>'2017 07-12'!Print_Titles</vt:lpstr>
      <vt:lpstr>'2018 01-06'!Print_Titles</vt:lpstr>
      <vt:lpstr>'2018 07-12'!Print_Titles</vt:lpstr>
      <vt:lpstr>'2019 01-06'!Print_Titles</vt:lpstr>
      <vt:lpstr>'2019 07-12'!Print_Titles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2019-12-28T10:34:42Z</cp:lastPrinted>
  <dcterms:created xsi:type="dcterms:W3CDTF">2016-06-23T11:37:17Z</dcterms:created>
  <dcterms:modified xsi:type="dcterms:W3CDTF">2020-05-07T13:16:06Z</dcterms:modified>
</cp:coreProperties>
</file>